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165" windowWidth="14805" windowHeight="7950"/>
  </bookViews>
  <sheets>
    <sheet name="Прайс Лист" sheetId="7" r:id="rId1"/>
    <sheet name="ALK-45" sheetId="6" r:id="rId2"/>
    <sheet name="ALK-C60" sheetId="13" r:id="rId3"/>
    <sheet name="ALK-F50" sheetId="14" r:id="rId4"/>
    <sheet name="ALK-AWD72 " sheetId="15" r:id="rId5"/>
    <sheet name="Фурнитура" sheetId="16" r:id="rId6"/>
    <sheet name="Форма заказа" sheetId="10" r:id="rId7"/>
    <sheet name="Данные" sheetId="11" state="hidden" r:id="rId8"/>
  </sheets>
  <definedNames>
    <definedName name="_xlnm._FilterDatabase" localSheetId="1" hidden="1">'ALK-45'!$A$6:$E$38</definedName>
    <definedName name="_xlnm._FilterDatabase" localSheetId="4" hidden="1">'ALK-AWD72 '!$A$6:$E$37</definedName>
    <definedName name="_xlnm._FilterDatabase" localSheetId="2" hidden="1">'ALK-C60'!$A$6:$E$39</definedName>
    <definedName name="_xlnm._FilterDatabase" localSheetId="3" hidden="1">'ALK-F50'!$A$6:$E$39</definedName>
    <definedName name="_xlnm._FilterDatabase" localSheetId="5" hidden="1">Фурнитура!$A$6:$E$6</definedName>
    <definedName name="Abe">Данные!$B$2:$B$216</definedName>
    <definedName name="Table" comment="прайс">Данные!$B$2:$E$236</definedName>
    <definedName name="_xlnm.Print_Area" localSheetId="0">'Прайс Лист'!$A$1:$I$27</definedName>
  </definedNames>
  <calcPr calcId="145621"/>
</workbook>
</file>

<file path=xl/calcChain.xml><?xml version="1.0" encoding="utf-8"?>
<calcChain xmlns="http://schemas.openxmlformats.org/spreadsheetml/2006/main">
  <c r="F6" i="10" l="1"/>
  <c r="G6" i="10"/>
  <c r="I6" i="10" s="1"/>
  <c r="H6" i="10" s="1"/>
  <c r="F7" i="10"/>
  <c r="G7" i="10"/>
  <c r="I7" i="10" s="1"/>
  <c r="H7" i="10" s="1"/>
  <c r="F8" i="10"/>
  <c r="G8" i="10"/>
  <c r="I8" i="10" s="1"/>
  <c r="H8" i="10" s="1"/>
  <c r="F9" i="10"/>
  <c r="G9" i="10"/>
  <c r="I9" i="10" s="1"/>
  <c r="H9" i="10" s="1"/>
  <c r="F10" i="10"/>
  <c r="G10" i="10"/>
  <c r="I10" i="10" s="1"/>
  <c r="H10" i="10" s="1"/>
  <c r="F11" i="10"/>
  <c r="G11" i="10"/>
  <c r="I11" i="10" s="1"/>
  <c r="H11" i="10" s="1"/>
  <c r="F12" i="10"/>
  <c r="G12" i="10"/>
  <c r="I12" i="10" s="1"/>
  <c r="H12" i="10" s="1"/>
  <c r="F13" i="10"/>
  <c r="G13" i="10"/>
  <c r="I13" i="10" s="1"/>
  <c r="H13" i="10" s="1"/>
  <c r="F14" i="10"/>
  <c r="G14" i="10"/>
  <c r="I14" i="10" s="1"/>
  <c r="H14" i="10" s="1"/>
  <c r="F15" i="10"/>
  <c r="G15" i="10"/>
  <c r="I15" i="10" s="1"/>
  <c r="H15" i="10" s="1"/>
  <c r="F16" i="10"/>
  <c r="G16" i="10"/>
  <c r="I16" i="10" s="1"/>
  <c r="H16" i="10" s="1"/>
  <c r="F17" i="10"/>
  <c r="G17" i="10"/>
  <c r="I17" i="10" s="1"/>
  <c r="H17" i="10" s="1"/>
  <c r="F18" i="10"/>
  <c r="G18" i="10"/>
  <c r="I18" i="10" s="1"/>
  <c r="H18" i="10" s="1"/>
  <c r="F19" i="10"/>
  <c r="G19" i="10"/>
  <c r="I19" i="10" s="1"/>
  <c r="H19" i="10" s="1"/>
  <c r="F20" i="10"/>
  <c r="G20" i="10"/>
  <c r="I20" i="10" s="1"/>
  <c r="H20" i="10" s="1"/>
  <c r="F21" i="10"/>
  <c r="G21" i="10"/>
  <c r="I21" i="10" s="1"/>
  <c r="H21" i="10" s="1"/>
  <c r="F22" i="10"/>
  <c r="G22" i="10"/>
  <c r="I22" i="10" s="1"/>
  <c r="H22" i="10" s="1"/>
  <c r="F23" i="10"/>
  <c r="G23" i="10"/>
  <c r="I23" i="10" s="1"/>
  <c r="H23" i="10" s="1"/>
  <c r="F24" i="10"/>
  <c r="G24" i="10"/>
  <c r="I24" i="10" s="1"/>
  <c r="H24" i="10" s="1"/>
  <c r="F25" i="10"/>
  <c r="G25" i="10"/>
  <c r="I25" i="10" s="1"/>
  <c r="H25" i="10" s="1"/>
  <c r="F26" i="10"/>
  <c r="G26" i="10"/>
  <c r="I26" i="10" s="1"/>
  <c r="H26" i="10" s="1"/>
  <c r="F27" i="10"/>
  <c r="G27" i="10"/>
  <c r="I27" i="10" s="1"/>
  <c r="H27" i="10" s="1"/>
  <c r="F28" i="10"/>
  <c r="G28" i="10"/>
  <c r="I28" i="10" s="1"/>
  <c r="H28" i="10" s="1"/>
  <c r="F29" i="10"/>
  <c r="G29" i="10"/>
  <c r="I29" i="10" s="1"/>
  <c r="H29" i="10" s="1"/>
  <c r="C20" i="10" l="1"/>
  <c r="C21" i="10"/>
  <c r="C22" i="10"/>
  <c r="C23" i="10"/>
  <c r="C24" i="10"/>
  <c r="C19" i="10"/>
  <c r="C25" i="10"/>
  <c r="C26" i="10"/>
  <c r="C27" i="10"/>
  <c r="C28" i="10"/>
  <c r="C29" i="10"/>
  <c r="C6" i="10" l="1"/>
  <c r="C7" i="10"/>
  <c r="C8" i="10"/>
  <c r="C9" i="10"/>
  <c r="C10" i="10"/>
  <c r="C11" i="10"/>
  <c r="C12" i="10"/>
  <c r="C13" i="10"/>
  <c r="C14" i="10"/>
  <c r="C15" i="10"/>
  <c r="C16" i="10"/>
  <c r="C17" i="10"/>
  <c r="C18" i="10"/>
  <c r="D218" i="11" l="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17" i="11"/>
  <c r="D21" i="16"/>
  <c r="D26" i="16"/>
  <c r="D25" i="16"/>
  <c r="D24" i="16"/>
  <c r="D23" i="16"/>
  <c r="D22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E37" i="15" l="1"/>
  <c r="D37" i="15"/>
  <c r="E36" i="15"/>
  <c r="D36" i="15"/>
  <c r="E35" i="15"/>
  <c r="D35" i="15"/>
  <c r="E34" i="15"/>
  <c r="D34" i="15"/>
  <c r="E33" i="15"/>
  <c r="D33" i="15"/>
  <c r="E32" i="15"/>
  <c r="D32" i="15"/>
  <c r="E31" i="15"/>
  <c r="D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9" i="15"/>
  <c r="D9" i="15"/>
  <c r="E8" i="15"/>
  <c r="D8" i="15"/>
  <c r="E7" i="15"/>
  <c r="D7" i="15"/>
  <c r="E61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E9" i="14"/>
  <c r="D9" i="14"/>
  <c r="E8" i="14"/>
  <c r="D8" i="14"/>
  <c r="E7" i="14"/>
  <c r="D7" i="14"/>
  <c r="E97" i="13"/>
  <c r="E94" i="13" l="1"/>
  <c r="E92" i="13"/>
  <c r="E93" i="13"/>
  <c r="E95" i="13"/>
  <c r="E96" i="13"/>
  <c r="E9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49" i="13"/>
  <c r="E49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5" i="13"/>
  <c r="E75" i="13"/>
  <c r="D76" i="13"/>
  <c r="E76" i="13"/>
  <c r="D77" i="13"/>
  <c r="E77" i="13"/>
  <c r="D78" i="13"/>
  <c r="E78" i="13"/>
  <c r="D79" i="13"/>
  <c r="E79" i="13"/>
  <c r="D80" i="13"/>
  <c r="E80" i="13"/>
  <c r="D81" i="13"/>
  <c r="E81" i="13"/>
  <c r="D82" i="13"/>
  <c r="E82" i="13"/>
  <c r="D83" i="13"/>
  <c r="E83" i="13"/>
  <c r="D84" i="13"/>
  <c r="E84" i="13"/>
  <c r="D85" i="13"/>
  <c r="E85" i="13"/>
  <c r="D86" i="13"/>
  <c r="E86" i="13"/>
  <c r="D87" i="13"/>
  <c r="E87" i="13"/>
  <c r="D88" i="13"/>
  <c r="E88" i="13"/>
  <c r="D89" i="13"/>
  <c r="E89" i="13"/>
  <c r="D90" i="13"/>
  <c r="E90" i="13"/>
  <c r="D91" i="13"/>
  <c r="E91" i="13"/>
  <c r="D92" i="13"/>
  <c r="D93" i="13"/>
  <c r="D94" i="13"/>
  <c r="D95" i="13"/>
  <c r="D96" i="13"/>
  <c r="D97" i="13"/>
  <c r="D98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7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8" i="6"/>
  <c r="D9" i="6"/>
  <c r="D10" i="6"/>
  <c r="D11" i="6"/>
  <c r="D12" i="6"/>
  <c r="D13" i="6"/>
  <c r="D14" i="6"/>
  <c r="D15" i="6"/>
  <c r="D7" i="6"/>
  <c r="A31" i="10" l="1"/>
  <c r="G5" i="10"/>
  <c r="C5" i="10"/>
  <c r="F5" i="10"/>
  <c r="G1" i="10"/>
  <c r="I5" i="10" l="1"/>
  <c r="H5" i="10" s="1"/>
  <c r="H31" i="10" l="1"/>
  <c r="H33" i="10" s="1"/>
  <c r="H32" i="10"/>
</calcChain>
</file>

<file path=xl/sharedStrings.xml><?xml version="1.0" encoding="utf-8"?>
<sst xmlns="http://schemas.openxmlformats.org/spreadsheetml/2006/main" count="1085" uniqueCount="576">
  <si>
    <t>Без покрытия</t>
  </si>
  <si>
    <r>
      <rPr>
        <sz val="10.5"/>
        <rFont val="Calibri"/>
        <family val="2"/>
      </rPr>
      <t>Рама верхняя для раздвижного типа открывания</t>
    </r>
  </si>
  <si>
    <r>
      <rPr>
        <sz val="10.5"/>
        <rFont val="Calibri"/>
        <family val="2"/>
      </rPr>
      <t>С60458</t>
    </r>
  </si>
  <si>
    <r>
      <rPr>
        <sz val="10.5"/>
        <rFont val="Calibri"/>
        <family val="2"/>
      </rPr>
      <t>С60158</t>
    </r>
  </si>
  <si>
    <r>
      <rPr>
        <sz val="10.5"/>
        <rFont val="Calibri"/>
        <family val="2"/>
      </rPr>
      <t>Рама нижняя для раздвижного типа открывания</t>
    </r>
  </si>
  <si>
    <r>
      <rPr>
        <sz val="10.5"/>
        <rFont val="Calibri"/>
        <family val="2"/>
      </rPr>
      <t>С60159</t>
    </r>
  </si>
  <si>
    <r>
      <rPr>
        <sz val="10.5"/>
        <rFont val="Calibri"/>
        <family val="2"/>
      </rPr>
      <t>Рама боковая для раздвижного типа открывания</t>
    </r>
  </si>
  <si>
    <r>
      <rPr>
        <sz val="10.5"/>
        <rFont val="Calibri"/>
        <family val="2"/>
      </rPr>
      <t>С60163</t>
    </r>
  </si>
  <si>
    <r>
      <rPr>
        <sz val="10.5"/>
        <rFont val="Calibri"/>
        <family val="2"/>
      </rPr>
      <t>Створка вертикальная боковая для раздвижного типа открывания</t>
    </r>
  </si>
  <si>
    <r>
      <rPr>
        <sz val="10.5"/>
        <rFont val="Calibri"/>
        <family val="2"/>
      </rPr>
      <t>С60162</t>
    </r>
  </si>
  <si>
    <r>
      <rPr>
        <sz val="10.5"/>
        <rFont val="Calibri"/>
        <family val="2"/>
      </rPr>
      <t>Створка вертикальная центральная для раздвижного типа открывания</t>
    </r>
  </si>
  <si>
    <r>
      <rPr>
        <sz val="10.5"/>
        <rFont val="Calibri"/>
        <family val="2"/>
      </rPr>
      <t>С60160</t>
    </r>
  </si>
  <si>
    <r>
      <rPr>
        <sz val="10.5"/>
        <rFont val="Calibri"/>
        <family val="2"/>
      </rPr>
      <t>Створка горизонтальная верх./нижн. для раздвижного типа открывания</t>
    </r>
  </si>
  <si>
    <r>
      <rPr>
        <sz val="10.5"/>
        <rFont val="Calibri"/>
        <family val="2"/>
      </rPr>
      <t>С60201</t>
    </r>
  </si>
  <si>
    <r>
      <rPr>
        <sz val="10.5"/>
        <rFont val="Calibri"/>
        <family val="2"/>
      </rPr>
      <t>Стойка 100 мм</t>
    </r>
  </si>
  <si>
    <r>
      <rPr>
        <sz val="10.5"/>
        <rFont val="Calibri"/>
        <family val="2"/>
      </rPr>
      <t>С60203</t>
    </r>
  </si>
  <si>
    <r>
      <rPr>
        <sz val="10.5"/>
        <rFont val="Calibri"/>
        <family val="2"/>
      </rPr>
      <t>Стойка 140 мм</t>
    </r>
  </si>
  <si>
    <r>
      <rPr>
        <sz val="10.5"/>
        <rFont val="Calibri"/>
        <family val="2"/>
      </rPr>
      <t>С60202</t>
    </r>
  </si>
  <si>
    <r>
      <rPr>
        <sz val="10.5"/>
        <rFont val="Calibri"/>
        <family val="2"/>
      </rPr>
      <t>Стойка 121 мм</t>
    </r>
  </si>
  <si>
    <r>
      <rPr>
        <sz val="10.5"/>
        <rFont val="Calibri"/>
        <family val="2"/>
      </rPr>
      <t>С60199</t>
    </r>
  </si>
  <si>
    <r>
      <rPr>
        <sz val="10.5"/>
        <rFont val="Calibri"/>
        <family val="2"/>
      </rPr>
      <t>Стойка L 65 мм</t>
    </r>
  </si>
  <si>
    <r>
      <rPr>
        <sz val="10.5"/>
        <rFont val="Calibri"/>
        <family val="2"/>
      </rPr>
      <t>С60200</t>
    </r>
  </si>
  <si>
    <r>
      <rPr>
        <sz val="10.5"/>
        <rFont val="Calibri"/>
        <family val="2"/>
      </rPr>
      <t>Стойка Т 65 мм</t>
    </r>
  </si>
  <si>
    <r>
      <rPr>
        <sz val="10.5"/>
        <rFont val="Calibri"/>
        <family val="2"/>
      </rPr>
      <t>С60190</t>
    </r>
  </si>
  <si>
    <r>
      <rPr>
        <sz val="10.5"/>
        <rFont val="Calibri"/>
        <family val="2"/>
      </rPr>
      <t>Стойка 90 мм</t>
    </r>
  </si>
  <si>
    <r>
      <rPr>
        <sz val="10.5"/>
        <rFont val="Calibri"/>
        <family val="2"/>
      </rPr>
      <t>С60221</t>
    </r>
  </si>
  <si>
    <r>
      <rPr>
        <sz val="10.5"/>
        <rFont val="Calibri"/>
        <family val="2"/>
      </rPr>
      <t>С60222</t>
    </r>
  </si>
  <si>
    <r>
      <rPr>
        <sz val="10.5"/>
        <rFont val="Calibri"/>
        <family val="2"/>
      </rPr>
      <t>Стойка Т 121 мм</t>
    </r>
  </si>
  <si>
    <r>
      <rPr>
        <sz val="10.5"/>
        <rFont val="Calibri"/>
        <family val="2"/>
      </rPr>
      <t>С60223</t>
    </r>
  </si>
  <si>
    <r>
      <rPr>
        <sz val="10.5"/>
        <rFont val="Calibri"/>
        <family val="2"/>
      </rPr>
      <t>Стойка L 100 мм</t>
    </r>
  </si>
  <si>
    <r>
      <rPr>
        <sz val="10.5"/>
        <rFont val="Calibri"/>
        <family val="2"/>
      </rPr>
      <t>С60231</t>
    </r>
  </si>
  <si>
    <r>
      <rPr>
        <sz val="10.5"/>
        <rFont val="Calibri"/>
        <family val="2"/>
      </rPr>
      <t>Стойка 66 мм</t>
    </r>
  </si>
  <si>
    <r>
      <rPr>
        <sz val="10.5"/>
        <rFont val="Calibri"/>
        <family val="2"/>
      </rPr>
      <t>С60232</t>
    </r>
  </si>
  <si>
    <r>
      <rPr>
        <sz val="10.5"/>
        <rFont val="Calibri"/>
        <family val="2"/>
      </rPr>
      <t>Стойка 98 мм</t>
    </r>
  </si>
  <si>
    <r>
      <rPr>
        <sz val="10.5"/>
        <rFont val="Calibri"/>
        <family val="2"/>
      </rPr>
      <t>С60233</t>
    </r>
  </si>
  <si>
    <r>
      <rPr>
        <sz val="10.5"/>
        <rFont val="Calibri"/>
        <family val="2"/>
      </rPr>
      <t>Стойка 120 мм</t>
    </r>
  </si>
  <si>
    <r>
      <rPr>
        <sz val="10.5"/>
        <rFont val="Calibri"/>
        <family val="2"/>
      </rPr>
      <t>С60471</t>
    </r>
  </si>
  <si>
    <r>
      <rPr>
        <sz val="10.5"/>
        <rFont val="Calibri"/>
        <family val="2"/>
      </rPr>
      <t>Импост усиленный слайдинг 100 мм</t>
    </r>
  </si>
  <si>
    <r>
      <rPr>
        <sz val="10.5"/>
        <rFont val="Calibri"/>
        <family val="2"/>
      </rPr>
      <t>С60404</t>
    </r>
  </si>
  <si>
    <r>
      <rPr>
        <sz val="10.5"/>
        <rFont val="Calibri"/>
        <family val="2"/>
      </rPr>
      <t>Притвор/штульп</t>
    </r>
  </si>
  <si>
    <r>
      <rPr>
        <sz val="10.5"/>
        <rFont val="Calibri"/>
        <family val="2"/>
      </rPr>
      <t>С60040</t>
    </r>
  </si>
  <si>
    <r>
      <rPr>
        <sz val="10.5"/>
        <rFont val="Calibri"/>
        <family val="2"/>
      </rPr>
      <t>Штапики под заполнение 4 мм</t>
    </r>
  </si>
  <si>
    <r>
      <rPr>
        <sz val="10.5"/>
        <rFont val="Calibri"/>
        <family val="2"/>
      </rPr>
      <t>С60045</t>
    </r>
  </si>
  <si>
    <r>
      <rPr>
        <sz val="10.5"/>
        <rFont val="Calibri"/>
        <family val="2"/>
      </rPr>
      <t>Штапики под заполнение 4-5 мм</t>
    </r>
  </si>
  <si>
    <r>
      <rPr>
        <sz val="10.5"/>
        <rFont val="Calibri"/>
        <family val="2"/>
      </rPr>
      <t>С60060</t>
    </r>
  </si>
  <si>
    <r>
      <rPr>
        <sz val="10.5"/>
        <rFont val="Calibri"/>
        <family val="2"/>
      </rPr>
      <t>Штапики под заполнение 6 мм</t>
    </r>
  </si>
  <si>
    <r>
      <rPr>
        <sz val="10.5"/>
        <rFont val="Calibri"/>
        <family val="2"/>
      </rPr>
      <t>С60167</t>
    </r>
  </si>
  <si>
    <r>
      <rPr>
        <sz val="10.5"/>
        <rFont val="Calibri"/>
        <family val="2"/>
      </rPr>
      <t>Соединитель рам 125-149°</t>
    </r>
  </si>
  <si>
    <r>
      <rPr>
        <sz val="10.5"/>
        <rFont val="Calibri"/>
        <family val="2"/>
      </rPr>
      <t>С60168</t>
    </r>
  </si>
  <si>
    <r>
      <rPr>
        <sz val="10.5"/>
        <rFont val="Calibri"/>
        <family val="2"/>
      </rPr>
      <t>С60400</t>
    </r>
  </si>
  <si>
    <r>
      <rPr>
        <sz val="10.5"/>
        <rFont val="Calibri"/>
        <family val="2"/>
      </rPr>
      <t>Рама окна</t>
    </r>
  </si>
  <si>
    <r>
      <rPr>
        <sz val="10.5"/>
        <rFont val="Calibri"/>
        <family val="2"/>
      </rPr>
      <t>С60184</t>
    </r>
  </si>
  <si>
    <r>
      <rPr>
        <sz val="10.5"/>
        <rFont val="Calibri"/>
        <family val="2"/>
      </rPr>
      <t>Соединитель рам 180°</t>
    </r>
  </si>
  <si>
    <r>
      <rPr>
        <sz val="10.5"/>
        <rFont val="Calibri"/>
        <family val="2"/>
      </rPr>
      <t>С60182</t>
    </r>
  </si>
  <si>
    <r>
      <rPr>
        <sz val="10.5"/>
        <rFont val="Calibri"/>
        <family val="2"/>
      </rPr>
      <t>Соединитель рам 90°</t>
    </r>
  </si>
  <si>
    <r>
      <rPr>
        <sz val="10.5"/>
        <rFont val="Calibri"/>
        <family val="2"/>
      </rPr>
      <t>С60428</t>
    </r>
  </si>
  <si>
    <r>
      <rPr>
        <sz val="10.5"/>
        <rFont val="Calibri"/>
        <family val="2"/>
      </rPr>
      <t>Адаптер для организации поворота рам на угол от 115° до 245°</t>
    </r>
  </si>
  <si>
    <r>
      <rPr>
        <sz val="10.5"/>
        <rFont val="Calibri"/>
        <family val="2"/>
      </rPr>
      <t>С60164</t>
    </r>
  </si>
  <si>
    <r>
      <rPr>
        <sz val="10.5"/>
        <rFont val="Calibri"/>
        <family val="2"/>
      </rPr>
      <t>Рама окна узкая для распашных окон и балконных рам</t>
    </r>
  </si>
  <si>
    <r>
      <rPr>
        <sz val="10.5"/>
        <rFont val="Calibri"/>
        <family val="2"/>
      </rPr>
      <t>С60152</t>
    </r>
  </si>
  <si>
    <r>
      <rPr>
        <sz val="10.5"/>
        <rFont val="Calibri"/>
        <family val="2"/>
      </rPr>
      <t>Импост для распашных окон и балконных рам</t>
    </r>
  </si>
  <si>
    <r>
      <rPr>
        <sz val="10.5"/>
        <rFont val="Calibri"/>
        <family val="2"/>
      </rPr>
      <t>C60165</t>
    </r>
  </si>
  <si>
    <r>
      <rPr>
        <sz val="10.5"/>
        <rFont val="Calibri"/>
        <family val="2"/>
      </rPr>
      <t>Створка оконная</t>
    </r>
  </si>
  <si>
    <r>
      <rPr>
        <sz val="10.5"/>
        <rFont val="Calibri"/>
        <family val="2"/>
      </rPr>
      <t>Соед.рам.90град.</t>
    </r>
  </si>
  <si>
    <r>
      <rPr>
        <sz val="10.5"/>
        <rFont val="Calibri"/>
        <family val="2"/>
      </rPr>
      <t>С60403</t>
    </r>
  </si>
  <si>
    <r>
      <rPr>
        <sz val="10.5"/>
        <rFont val="Calibri"/>
        <family val="2"/>
      </rPr>
      <t>Соед.рам 40/60</t>
    </r>
  </si>
  <si>
    <r>
      <rPr>
        <sz val="10.5"/>
        <rFont val="Calibri"/>
        <family val="2"/>
      </rPr>
      <t>С60402</t>
    </r>
  </si>
  <si>
    <r>
      <rPr>
        <sz val="10.5"/>
        <rFont val="Calibri"/>
        <family val="2"/>
      </rPr>
      <t>Соед/рам 40/40</t>
    </r>
  </si>
  <si>
    <r>
      <rPr>
        <sz val="10.5"/>
        <rFont val="Calibri"/>
        <family val="2"/>
      </rPr>
      <t>С60100</t>
    </r>
  </si>
  <si>
    <r>
      <rPr>
        <sz val="10.5"/>
        <rFont val="Calibri"/>
        <family val="2"/>
      </rPr>
      <t>Рама антимоскинтной сетки</t>
    </r>
  </si>
  <si>
    <r>
      <rPr>
        <sz val="10.5"/>
        <rFont val="Calibri"/>
        <family val="2"/>
      </rPr>
      <t>С60101</t>
    </r>
  </si>
  <si>
    <r>
      <rPr>
        <sz val="10.5"/>
        <rFont val="Calibri"/>
        <family val="2"/>
      </rPr>
      <t>Направляющая антимоскит.сетки</t>
    </r>
  </si>
  <si>
    <r>
      <rPr>
        <sz val="10.5"/>
        <rFont val="Calibri"/>
        <family val="2"/>
      </rPr>
      <t>С60005</t>
    </r>
  </si>
  <si>
    <r>
      <rPr>
        <sz val="10.5"/>
        <rFont val="Calibri"/>
        <family val="2"/>
      </rPr>
      <t>Т-соед</t>
    </r>
  </si>
  <si>
    <r>
      <rPr>
        <sz val="10.5"/>
        <rFont val="Calibri"/>
        <family val="2"/>
      </rPr>
      <t>С60003</t>
    </r>
  </si>
  <si>
    <r>
      <rPr>
        <sz val="10.5"/>
        <rFont val="Calibri"/>
        <family val="2"/>
      </rPr>
      <t>Заклад.стойки</t>
    </r>
  </si>
  <si>
    <r>
      <rPr>
        <sz val="10.5"/>
        <rFont val="Calibri"/>
        <family val="2"/>
      </rPr>
      <t>С60106</t>
    </r>
  </si>
  <si>
    <r>
      <rPr>
        <sz val="10.5"/>
        <rFont val="Calibri"/>
        <family val="2"/>
      </rPr>
      <t>Адаптер</t>
    </r>
  </si>
  <si>
    <r>
      <rPr>
        <sz val="10.5"/>
        <rFont val="Calibri"/>
        <family val="2"/>
      </rPr>
      <t>Створка центр.</t>
    </r>
  </si>
  <si>
    <r>
      <rPr>
        <sz val="10.5"/>
        <rFont val="Calibri"/>
        <family val="2"/>
      </rPr>
      <t>С60175</t>
    </r>
  </si>
  <si>
    <r>
      <rPr>
        <sz val="10.5"/>
        <rFont val="Calibri"/>
        <family val="2"/>
      </rPr>
      <t>С60011</t>
    </r>
  </si>
  <si>
    <r>
      <rPr>
        <sz val="10.5"/>
        <rFont val="Calibri"/>
        <family val="2"/>
      </rPr>
      <t>Угловой соед.</t>
    </r>
  </si>
  <si>
    <r>
      <rPr>
        <sz val="10.5"/>
        <rFont val="Calibri"/>
        <family val="2"/>
      </rPr>
      <t>С60453</t>
    </r>
  </si>
  <si>
    <r>
      <rPr>
        <sz val="10.5"/>
        <rFont val="Calibri"/>
        <family val="2"/>
      </rPr>
      <t>С60015</t>
    </r>
  </si>
  <si>
    <r>
      <rPr>
        <sz val="10.5"/>
        <rFont val="Calibri"/>
        <family val="2"/>
      </rPr>
      <t>Закладная</t>
    </r>
  </si>
  <si>
    <r>
      <rPr>
        <sz val="10.5"/>
        <rFont val="Calibri"/>
        <family val="2"/>
      </rPr>
      <t>С60261</t>
    </r>
  </si>
  <si>
    <r>
      <rPr>
        <sz val="10.5"/>
        <rFont val="Calibri"/>
        <family val="2"/>
      </rPr>
      <t>Штапик двойного заполнения внутр. 6мм+8мм</t>
    </r>
  </si>
  <si>
    <r>
      <rPr>
        <sz val="10.5"/>
        <rFont val="Calibri"/>
        <family val="2"/>
      </rPr>
      <t>С60262</t>
    </r>
  </si>
  <si>
    <r>
      <rPr>
        <sz val="10.5"/>
        <rFont val="Calibri"/>
        <family val="2"/>
      </rPr>
      <t>Штапик двойного заполнения внешн. 6мм+8мм</t>
    </r>
  </si>
  <si>
    <r>
      <rPr>
        <sz val="10.5"/>
        <rFont val="Calibri"/>
        <family val="2"/>
      </rPr>
      <t>С60408</t>
    </r>
  </si>
  <si>
    <r>
      <rPr>
        <sz val="10.5"/>
        <rFont val="Calibri"/>
        <family val="2"/>
      </rPr>
      <t>Эркер</t>
    </r>
  </si>
  <si>
    <r>
      <rPr>
        <sz val="10.5"/>
        <rFont val="Calibri"/>
        <family val="2"/>
      </rPr>
      <t>С60459</t>
    </r>
  </si>
  <si>
    <r>
      <rPr>
        <sz val="10.5"/>
        <rFont val="Calibri"/>
        <family val="2"/>
      </rPr>
      <t>С60442</t>
    </r>
  </si>
  <si>
    <r>
      <rPr>
        <sz val="10.5"/>
        <rFont val="Calibri"/>
        <family val="2"/>
      </rPr>
      <t>Расширитель</t>
    </r>
  </si>
  <si>
    <r>
      <rPr>
        <sz val="10.5"/>
        <rFont val="Calibri"/>
        <family val="2"/>
      </rPr>
      <t>С60154</t>
    </r>
  </si>
  <si>
    <r>
      <rPr>
        <sz val="10.5"/>
        <rFont val="Calibri"/>
        <family val="2"/>
      </rPr>
      <t>Ригель слайдинга 63мм</t>
    </r>
  </si>
  <si>
    <r>
      <rPr>
        <sz val="10.5"/>
        <rFont val="Calibri"/>
        <family val="2"/>
      </rPr>
      <t>С60174</t>
    </r>
  </si>
  <si>
    <r>
      <rPr>
        <sz val="10.5"/>
        <rFont val="Calibri"/>
        <family val="2"/>
      </rPr>
      <t>Ригель слайдинга 100мм</t>
    </r>
  </si>
  <si>
    <r>
      <rPr>
        <sz val="10.5"/>
        <rFont val="Calibri"/>
        <family val="2"/>
      </rPr>
      <t>С60204</t>
    </r>
  </si>
  <si>
    <r>
      <rPr>
        <sz val="10.5"/>
        <rFont val="Calibri"/>
        <family val="2"/>
      </rPr>
      <t>Рама угловая</t>
    </r>
  </si>
  <si>
    <r>
      <rPr>
        <sz val="10.5"/>
        <rFont val="Calibri"/>
        <family val="2"/>
      </rPr>
      <t>С60161</t>
    </r>
  </si>
  <si>
    <r>
      <rPr>
        <sz val="10.5"/>
        <rFont val="Calibri"/>
        <family val="2"/>
      </rPr>
      <t>Импост раздв. Створки</t>
    </r>
  </si>
  <si>
    <r>
      <rPr>
        <sz val="10.5"/>
        <rFont val="Calibri"/>
        <family val="2"/>
      </rPr>
      <t>С60455</t>
    </r>
  </si>
  <si>
    <r>
      <rPr>
        <sz val="10.5"/>
        <rFont val="Calibri"/>
        <family val="2"/>
      </rPr>
      <t>Рама усиленная</t>
    </r>
  </si>
  <si>
    <r>
      <rPr>
        <sz val="10.5"/>
        <rFont val="Calibri"/>
        <family val="2"/>
      </rPr>
      <t>С60009</t>
    </r>
  </si>
  <si>
    <r>
      <rPr>
        <sz val="10.5"/>
        <rFont val="Calibri"/>
        <family val="2"/>
      </rPr>
      <t>Угловой соединитель</t>
    </r>
  </si>
  <si>
    <r>
      <rPr>
        <sz val="10.5"/>
        <rFont val="Calibri"/>
        <family val="2"/>
      </rPr>
      <t>С60010</t>
    </r>
  </si>
  <si>
    <r>
      <rPr>
        <sz val="10.5"/>
        <rFont val="Calibri"/>
        <family val="2"/>
      </rPr>
      <t>С60007</t>
    </r>
  </si>
  <si>
    <r>
      <rPr>
        <sz val="10.5"/>
        <rFont val="Calibri"/>
        <family val="2"/>
      </rPr>
      <t>С60008</t>
    </r>
  </si>
  <si>
    <r>
      <rPr>
        <sz val="10.5"/>
        <rFont val="Calibri"/>
        <family val="2"/>
      </rPr>
      <t>С60265</t>
    </r>
  </si>
  <si>
    <r>
      <rPr>
        <sz val="10.5"/>
        <rFont val="Calibri"/>
        <family val="2"/>
      </rPr>
      <t>Створка усиленная</t>
    </r>
  </si>
  <si>
    <r>
      <rPr>
        <sz val="10.5"/>
        <rFont val="Calibri"/>
        <family val="2"/>
      </rPr>
      <t>С60240</t>
    </r>
  </si>
  <si>
    <r>
      <rPr>
        <sz val="10.5"/>
        <rFont val="Calibri"/>
        <family val="2"/>
      </rPr>
      <t>Штапик стеклопает 24 мм</t>
    </r>
  </si>
  <si>
    <r>
      <rPr>
        <sz val="10.5"/>
        <rFont val="Calibri"/>
        <family val="2"/>
      </rPr>
      <t>С60153</t>
    </r>
  </si>
  <si>
    <r>
      <rPr>
        <sz val="10.5"/>
        <rFont val="Calibri"/>
        <family val="2"/>
      </rPr>
      <t>Ригель слайдинга</t>
    </r>
  </si>
  <si>
    <r>
      <rPr>
        <sz val="10.5"/>
        <rFont val="Calibri"/>
        <family val="2"/>
      </rPr>
      <t>С60234</t>
    </r>
  </si>
  <si>
    <r>
      <rPr>
        <sz val="10.5"/>
        <rFont val="Calibri"/>
        <family val="2"/>
      </rPr>
      <t>Стойка 150 мм</t>
    </r>
  </si>
  <si>
    <r>
      <rPr>
        <sz val="10.5"/>
        <rFont val="Calibri"/>
        <family val="2"/>
      </rPr>
      <t>С60301</t>
    </r>
  </si>
  <si>
    <r>
      <rPr>
        <sz val="10.5"/>
        <rFont val="Calibri"/>
        <family val="2"/>
      </rPr>
      <t>Прижим</t>
    </r>
  </si>
  <si>
    <r>
      <rPr>
        <sz val="10.5"/>
        <rFont val="Calibri"/>
        <family val="2"/>
      </rPr>
      <t>С60104</t>
    </r>
  </si>
  <si>
    <r>
      <rPr>
        <sz val="10.5"/>
        <rFont val="Calibri"/>
        <family val="2"/>
      </rPr>
      <t>Полоса 5х50</t>
    </r>
  </si>
  <si>
    <r>
      <rPr>
        <sz val="10.5"/>
        <rFont val="Calibri"/>
        <family val="2"/>
      </rPr>
      <t>С60302</t>
    </r>
  </si>
  <si>
    <r>
      <rPr>
        <sz val="10.5"/>
        <rFont val="Calibri"/>
        <family val="2"/>
      </rPr>
      <t>Крышка стойки</t>
    </r>
  </si>
  <si>
    <r>
      <rPr>
        <sz val="10.5"/>
        <rFont val="Calibri"/>
        <family val="2"/>
      </rPr>
      <t>С60303</t>
    </r>
  </si>
  <si>
    <r>
      <rPr>
        <sz val="10.5"/>
        <rFont val="Calibri"/>
        <family val="2"/>
      </rPr>
      <t>Крышка ригеля</t>
    </r>
  </si>
  <si>
    <r>
      <rPr>
        <sz val="10.5"/>
        <rFont val="Calibri"/>
        <family val="2"/>
      </rPr>
      <t>С60102</t>
    </r>
  </si>
  <si>
    <r>
      <rPr>
        <sz val="10.5"/>
        <rFont val="Calibri"/>
        <family val="2"/>
      </rPr>
      <t>Труба 20х13</t>
    </r>
  </si>
  <si>
    <r>
      <rPr>
        <sz val="10.5"/>
        <rFont val="Calibri"/>
        <family val="2"/>
      </rPr>
      <t>С60103</t>
    </r>
  </si>
  <si>
    <r>
      <rPr>
        <sz val="10.5"/>
        <rFont val="Calibri"/>
        <family val="2"/>
      </rPr>
      <t>Швеллер 10х15</t>
    </r>
  </si>
  <si>
    <r>
      <rPr>
        <sz val="10.5"/>
        <rFont val="Calibri"/>
        <family val="2"/>
      </rPr>
      <t>С60001</t>
    </r>
  </si>
  <si>
    <r>
      <rPr>
        <sz val="10.5"/>
        <rFont val="Calibri"/>
        <family val="2"/>
      </rPr>
      <t>Т-соединитель</t>
    </r>
  </si>
  <si>
    <r>
      <rPr>
        <sz val="10.5"/>
        <rFont val="Calibri"/>
        <family val="2"/>
      </rPr>
      <t>С60002</t>
    </r>
  </si>
  <si>
    <r>
      <rPr>
        <sz val="10.5"/>
        <rFont val="Calibri"/>
        <family val="2"/>
      </rPr>
      <t>Вспомогатетльный т-соединитель</t>
    </r>
  </si>
  <si>
    <r>
      <rPr>
        <sz val="10.5"/>
        <rFont val="Calibri"/>
        <family val="2"/>
      </rPr>
      <t>С60004</t>
    </r>
  </si>
  <si>
    <r>
      <rPr>
        <sz val="10.5"/>
        <rFont val="Calibri"/>
        <family val="2"/>
      </rPr>
      <t>Закладная стойки</t>
    </r>
  </si>
  <si>
    <r>
      <rPr>
        <sz val="10.5"/>
        <rFont val="Calibri"/>
        <family val="2"/>
      </rPr>
      <t>С60016</t>
    </r>
  </si>
  <si>
    <r>
      <rPr>
        <sz val="10.5"/>
        <rFont val="Calibri"/>
        <family val="2"/>
      </rPr>
      <t>С60460</t>
    </r>
  </si>
  <si>
    <r>
      <rPr>
        <sz val="10.5"/>
        <rFont val="Calibri"/>
        <family val="2"/>
      </rPr>
      <t>С60105</t>
    </r>
  </si>
  <si>
    <r>
      <rPr>
        <sz val="10.5"/>
        <rFont val="Calibri"/>
        <family val="2"/>
      </rPr>
      <t>Полоса 5х100</t>
    </r>
  </si>
  <si>
    <r>
      <rPr>
        <sz val="10.5"/>
        <rFont val="Calibri"/>
        <family val="2"/>
      </rPr>
      <t>C60190</t>
    </r>
  </si>
  <si>
    <r>
      <rPr>
        <sz val="10.5"/>
        <rFont val="Calibri"/>
        <family val="2"/>
      </rPr>
      <t>С60191</t>
    </r>
  </si>
  <si>
    <r>
      <rPr>
        <sz val="10.5"/>
        <rFont val="Calibri"/>
        <family val="2"/>
      </rPr>
      <t>C60193</t>
    </r>
  </si>
  <si>
    <r>
      <rPr>
        <sz val="10.5"/>
        <rFont val="Calibri"/>
        <family val="2"/>
      </rPr>
      <t>С60012</t>
    </r>
  </si>
  <si>
    <r>
      <rPr>
        <sz val="10.5"/>
        <rFont val="Calibri"/>
        <family val="2"/>
      </rPr>
      <t>F50401</t>
    </r>
  </si>
  <si>
    <r>
      <rPr>
        <sz val="10.5"/>
        <rFont val="Calibri"/>
        <family val="2"/>
      </rPr>
      <t>Прижимная планка</t>
    </r>
  </si>
  <si>
    <r>
      <rPr>
        <sz val="10.5"/>
        <rFont val="Calibri"/>
        <family val="2"/>
      </rPr>
      <t>F50012</t>
    </r>
  </si>
  <si>
    <r>
      <rPr>
        <sz val="10.5"/>
        <rFont val="Calibri"/>
        <family val="2"/>
      </rPr>
      <t>Закладная для т-образного соединения ригеля со стойкой</t>
    </r>
  </si>
  <si>
    <r>
      <rPr>
        <sz val="10.5"/>
        <rFont val="Calibri"/>
        <family val="2"/>
      </rPr>
      <t>F50001</t>
    </r>
  </si>
  <si>
    <r>
      <rPr>
        <sz val="10.5"/>
        <rFont val="Calibri"/>
        <family val="2"/>
      </rPr>
      <t>Закладная стоечная</t>
    </r>
  </si>
  <si>
    <r>
      <rPr>
        <sz val="10.5"/>
        <rFont val="Calibri"/>
        <family val="2"/>
      </rPr>
      <t>F50003</t>
    </r>
  </si>
  <si>
    <r>
      <rPr>
        <sz val="10.5"/>
        <rFont val="Calibri"/>
        <family val="2"/>
      </rPr>
      <t>F50005</t>
    </r>
  </si>
  <si>
    <r>
      <rPr>
        <sz val="10.5"/>
        <rFont val="Calibri"/>
        <family val="2"/>
      </rPr>
      <t>F50002</t>
    </r>
  </si>
  <si>
    <r>
      <rPr>
        <sz val="10.5"/>
        <rFont val="Calibri"/>
        <family val="2"/>
      </rPr>
      <t>F50403</t>
    </r>
  </si>
  <si>
    <r>
      <rPr>
        <sz val="10.5"/>
        <rFont val="Calibri"/>
        <family val="2"/>
      </rPr>
      <t>F50402</t>
    </r>
  </si>
  <si>
    <r>
      <rPr>
        <sz val="10.5"/>
        <rFont val="Calibri"/>
        <family val="2"/>
      </rPr>
      <t>F50100</t>
    </r>
  </si>
  <si>
    <r>
      <rPr>
        <sz val="10.5"/>
        <rFont val="Calibri"/>
        <family val="2"/>
      </rPr>
      <t>Стойка 6 мм (крепление на металлокаркас )</t>
    </r>
  </si>
  <si>
    <r>
      <rPr>
        <sz val="10.5"/>
        <rFont val="Calibri"/>
        <family val="2"/>
      </rPr>
      <t>F50101</t>
    </r>
  </si>
  <si>
    <r>
      <rPr>
        <sz val="10.5"/>
        <rFont val="Calibri"/>
        <family val="2"/>
      </rPr>
      <t>Стойка  55 мм</t>
    </r>
  </si>
  <si>
    <r>
      <rPr>
        <sz val="10.5"/>
        <rFont val="Calibri"/>
        <family val="2"/>
      </rPr>
      <t>F50102</t>
    </r>
  </si>
  <si>
    <r>
      <rPr>
        <sz val="10.5"/>
        <rFont val="Calibri"/>
        <family val="2"/>
      </rPr>
      <t>Стойка  84 мм</t>
    </r>
  </si>
  <si>
    <r>
      <rPr>
        <sz val="10.5"/>
        <rFont val="Calibri"/>
        <family val="2"/>
      </rPr>
      <t>F50102-1</t>
    </r>
  </si>
  <si>
    <r>
      <rPr>
        <sz val="10.5"/>
        <rFont val="Calibri"/>
        <family val="2"/>
      </rPr>
      <t>Стойка  84 мм ( light )</t>
    </r>
  </si>
  <si>
    <r>
      <rPr>
        <sz val="10.5"/>
        <rFont val="Calibri"/>
        <family val="2"/>
      </rPr>
      <t>F50103</t>
    </r>
  </si>
  <si>
    <r>
      <rPr>
        <sz val="10.5"/>
        <rFont val="Calibri"/>
        <family val="2"/>
      </rPr>
      <t>F50103-1</t>
    </r>
  </si>
  <si>
    <r>
      <rPr>
        <sz val="10.5"/>
        <rFont val="Calibri"/>
        <family val="2"/>
      </rPr>
      <t>Стойка 100 мм ( light )</t>
    </r>
  </si>
  <si>
    <r>
      <rPr>
        <sz val="10.5"/>
        <rFont val="Calibri"/>
        <family val="2"/>
      </rPr>
      <t>F50104</t>
    </r>
  </si>
  <si>
    <r>
      <rPr>
        <sz val="10.5"/>
        <rFont val="Calibri"/>
        <family val="2"/>
      </rPr>
      <t>Стойка 125 мм</t>
    </r>
  </si>
  <si>
    <r>
      <rPr>
        <sz val="10.5"/>
        <rFont val="Calibri"/>
        <family val="2"/>
      </rPr>
      <t>F50104-1</t>
    </r>
  </si>
  <si>
    <r>
      <rPr>
        <sz val="10.5"/>
        <rFont val="Calibri"/>
        <family val="2"/>
      </rPr>
      <t>Стойка 125 мм ( light )</t>
    </r>
  </si>
  <si>
    <r>
      <rPr>
        <sz val="10.5"/>
        <rFont val="Calibri"/>
        <family val="2"/>
      </rPr>
      <t>F50105</t>
    </r>
  </si>
  <si>
    <r>
      <rPr>
        <sz val="10.5"/>
        <rFont val="Calibri"/>
        <family val="2"/>
      </rPr>
      <t>Стойка 157 мм</t>
    </r>
  </si>
  <si>
    <r>
      <rPr>
        <sz val="10.5"/>
        <rFont val="Calibri"/>
        <family val="2"/>
      </rPr>
      <t>F50105-1</t>
    </r>
  </si>
  <si>
    <r>
      <rPr>
        <sz val="10.5"/>
        <rFont val="Calibri"/>
        <family val="2"/>
      </rPr>
      <t>Стойка 157 мм усил.</t>
    </r>
  </si>
  <si>
    <r>
      <rPr>
        <sz val="10.5"/>
        <rFont val="Calibri"/>
        <family val="2"/>
      </rPr>
      <t>F50112-1</t>
    </r>
  </si>
  <si>
    <r>
      <rPr>
        <sz val="10.5"/>
        <rFont val="Calibri"/>
        <family val="2"/>
      </rPr>
      <t>Стойка компенсаторная</t>
    </r>
  </si>
  <si>
    <r>
      <rPr>
        <sz val="10.5"/>
        <rFont val="Calibri"/>
        <family val="2"/>
      </rPr>
      <t>F50112</t>
    </r>
  </si>
  <si>
    <r>
      <rPr>
        <sz val="10.5"/>
        <rFont val="Calibri"/>
        <family val="2"/>
      </rPr>
      <t>F50200</t>
    </r>
  </si>
  <si>
    <r>
      <rPr>
        <sz val="10.5"/>
        <rFont val="Calibri"/>
        <family val="2"/>
      </rPr>
      <t>Ригель 13 мм</t>
    </r>
  </si>
  <si>
    <r>
      <rPr>
        <sz val="10.5"/>
        <rFont val="Calibri"/>
        <family val="2"/>
      </rPr>
      <t>F50211</t>
    </r>
  </si>
  <si>
    <r>
      <rPr>
        <sz val="10.5"/>
        <rFont val="Calibri"/>
        <family val="2"/>
      </rPr>
      <t>Ригель коньковый</t>
    </r>
  </si>
  <si>
    <r>
      <rPr>
        <sz val="10.5"/>
        <rFont val="Calibri"/>
        <family val="2"/>
      </rPr>
      <t>F50201</t>
    </r>
  </si>
  <si>
    <r>
      <rPr>
        <sz val="10.5"/>
        <rFont val="Calibri"/>
        <family val="2"/>
      </rPr>
      <t>Ригель 55 мм</t>
    </r>
  </si>
  <si>
    <r>
      <rPr>
        <sz val="10.5"/>
        <rFont val="Calibri"/>
        <family val="2"/>
      </rPr>
      <t>F50202</t>
    </r>
  </si>
  <si>
    <r>
      <rPr>
        <sz val="10.5"/>
        <rFont val="Calibri"/>
        <family val="2"/>
      </rPr>
      <t>Ригель 61 мм</t>
    </r>
  </si>
  <si>
    <r>
      <rPr>
        <sz val="10.5"/>
        <rFont val="Calibri"/>
        <family val="2"/>
      </rPr>
      <t>F50203</t>
    </r>
  </si>
  <si>
    <r>
      <rPr>
        <sz val="10.5"/>
        <rFont val="Calibri"/>
        <family val="2"/>
      </rPr>
      <t>Ригель 90 мм</t>
    </r>
  </si>
  <si>
    <r>
      <rPr>
        <sz val="10.5"/>
        <rFont val="Calibri"/>
        <family val="2"/>
      </rPr>
      <t>F50204</t>
    </r>
  </si>
  <si>
    <r>
      <rPr>
        <sz val="10.5"/>
        <rFont val="Calibri"/>
        <family val="2"/>
      </rPr>
      <t>Ригель 106 мм</t>
    </r>
  </si>
  <si>
    <r>
      <rPr>
        <sz val="10.5"/>
        <rFont val="Calibri"/>
        <family val="2"/>
      </rPr>
      <t>F50205</t>
    </r>
  </si>
  <si>
    <r>
      <rPr>
        <sz val="10.5"/>
        <rFont val="Calibri"/>
        <family val="2"/>
      </rPr>
      <t>Ригель 131 мм</t>
    </r>
  </si>
  <si>
    <r>
      <rPr>
        <sz val="10.5"/>
        <rFont val="Calibri"/>
        <family val="2"/>
      </rPr>
      <t>F50206</t>
    </r>
  </si>
  <si>
    <r>
      <rPr>
        <sz val="10.5"/>
        <rFont val="Calibri"/>
        <family val="2"/>
      </rPr>
      <t>Ригель 163 мм</t>
    </r>
  </si>
  <si>
    <r>
      <rPr>
        <sz val="10.5"/>
        <rFont val="Calibri"/>
        <family val="2"/>
      </rPr>
      <t>FD50526</t>
    </r>
  </si>
  <si>
    <r>
      <rPr>
        <sz val="10.5"/>
        <rFont val="Calibri"/>
        <family val="2"/>
      </rPr>
      <t>Дистанционер 26 мм</t>
    </r>
  </si>
  <si>
    <r>
      <rPr>
        <sz val="10.5"/>
        <rFont val="Calibri"/>
        <family val="2"/>
      </rPr>
      <t>FD50507</t>
    </r>
  </si>
  <si>
    <r>
      <rPr>
        <sz val="10.5"/>
        <rFont val="Calibri"/>
        <family val="2"/>
      </rPr>
      <t>Дистанционер 7 мм</t>
    </r>
  </si>
  <si>
    <r>
      <rPr>
        <sz val="10.5"/>
        <rFont val="Calibri"/>
        <family val="2"/>
      </rPr>
      <t>F50545</t>
    </r>
  </si>
  <si>
    <r>
      <rPr>
        <sz val="10.5"/>
        <rFont val="Calibri"/>
        <family val="2"/>
      </rPr>
      <t>Адаптер для организации наружного углового перехода 90°</t>
    </r>
  </si>
  <si>
    <r>
      <rPr>
        <sz val="10.5"/>
        <rFont val="Calibri"/>
        <family val="2"/>
      </rPr>
      <t>F50530</t>
    </r>
  </si>
  <si>
    <r>
      <rPr>
        <sz val="10.5"/>
        <rFont val="Calibri"/>
        <family val="2"/>
      </rPr>
      <t>Адаптер для организации наружного углового перехода 120°</t>
    </r>
  </si>
  <si>
    <r>
      <rPr>
        <sz val="10.5"/>
        <rFont val="Calibri"/>
        <family val="2"/>
      </rPr>
      <t>F50501</t>
    </r>
  </si>
  <si>
    <r>
      <rPr>
        <sz val="10.5"/>
        <rFont val="Calibri"/>
        <family val="2"/>
      </rPr>
      <t>Адаптер для организации углового перехода</t>
    </r>
  </si>
  <si>
    <r>
      <rPr>
        <sz val="10.5"/>
        <rFont val="Calibri"/>
        <family val="2"/>
      </rPr>
      <t>F50602</t>
    </r>
  </si>
  <si>
    <r>
      <rPr>
        <sz val="10.5"/>
        <rFont val="Calibri"/>
        <family val="2"/>
      </rPr>
      <t>Опора стеклопакета 24 мм</t>
    </r>
  </si>
  <si>
    <r>
      <rPr>
        <sz val="10.5"/>
        <rFont val="Calibri"/>
        <family val="2"/>
      </rPr>
      <t>F50603</t>
    </r>
  </si>
  <si>
    <r>
      <rPr>
        <sz val="10.5"/>
        <rFont val="Calibri"/>
        <family val="2"/>
      </rPr>
      <t>Опора стеклопакета 32 мм</t>
    </r>
  </si>
  <si>
    <r>
      <rPr>
        <sz val="10.5"/>
        <rFont val="Calibri"/>
        <family val="2"/>
      </rPr>
      <t>F50604</t>
    </r>
  </si>
  <si>
    <r>
      <rPr>
        <sz val="10.5"/>
        <rFont val="Calibri"/>
        <family val="2"/>
      </rPr>
      <t>Опора стеклопакета 42 мм</t>
    </r>
  </si>
  <si>
    <r>
      <rPr>
        <sz val="10.5"/>
        <rFont val="Calibri"/>
        <family val="2"/>
      </rPr>
      <t>F50406-15</t>
    </r>
  </si>
  <si>
    <r>
      <rPr>
        <sz val="10.5"/>
        <rFont val="Calibri"/>
        <family val="2"/>
      </rPr>
      <t>Прижимная планка стоечная для организации внутреннего угла 150°</t>
    </r>
  </si>
  <si>
    <r>
      <rPr>
        <sz val="10.5"/>
        <rFont val="Calibri"/>
        <family val="2"/>
      </rPr>
      <t>F50406-30</t>
    </r>
  </si>
  <si>
    <r>
      <rPr>
        <sz val="10.5"/>
        <rFont val="Calibri"/>
        <family val="2"/>
      </rPr>
      <t>Прижимная планка стоечная для организации внутреннего угла 120°</t>
    </r>
  </si>
  <si>
    <r>
      <rPr>
        <sz val="10.5"/>
        <rFont val="Calibri"/>
        <family val="2"/>
      </rPr>
      <t>F50406-45</t>
    </r>
  </si>
  <si>
    <r>
      <rPr>
        <sz val="10.5"/>
        <rFont val="Calibri"/>
        <family val="2"/>
      </rPr>
      <t>Прижимная планка стоечная для организации внутреннего угла 90°</t>
    </r>
  </si>
  <si>
    <r>
      <rPr>
        <sz val="10.5"/>
        <rFont val="Calibri"/>
        <family val="2"/>
      </rPr>
      <t>F50406-22</t>
    </r>
  </si>
  <si>
    <r>
      <rPr>
        <sz val="10.5"/>
        <rFont val="Calibri"/>
        <family val="2"/>
      </rPr>
      <t>Прижимная планка стоечная для организации внутреннего угла 136°</t>
    </r>
  </si>
  <si>
    <r>
      <rPr>
        <sz val="10.5"/>
        <rFont val="Calibri"/>
        <family val="2"/>
      </rPr>
      <t>F50406-37</t>
    </r>
  </si>
  <si>
    <r>
      <rPr>
        <sz val="10.5"/>
        <rFont val="Calibri"/>
        <family val="2"/>
      </rPr>
      <t>Прижимная планка стоечная для организации внутреннего угла 106°</t>
    </r>
  </si>
  <si>
    <r>
      <rPr>
        <sz val="10.5"/>
        <rFont val="Calibri"/>
        <family val="2"/>
      </rPr>
      <t>F50410</t>
    </r>
  </si>
  <si>
    <r>
      <rPr>
        <sz val="10.5"/>
        <rFont val="Calibri"/>
        <family val="2"/>
      </rPr>
      <t>F50404</t>
    </r>
  </si>
  <si>
    <r>
      <rPr>
        <sz val="10.5"/>
        <rFont val="Calibri"/>
        <family val="2"/>
      </rPr>
      <t>Прижимная планка стоечная</t>
    </r>
  </si>
  <si>
    <r>
      <rPr>
        <sz val="10.5"/>
        <rFont val="Calibri"/>
        <family val="2"/>
      </rPr>
      <t>F50405</t>
    </r>
  </si>
  <si>
    <r>
      <rPr>
        <sz val="10.5"/>
        <rFont val="Calibri"/>
        <family val="2"/>
      </rPr>
      <t>Вставка декоративная</t>
    </r>
  </si>
  <si>
    <r>
      <rPr>
        <sz val="10.5"/>
        <rFont val="Calibri"/>
        <family val="2"/>
      </rPr>
      <t>F50407</t>
    </r>
  </si>
  <si>
    <r>
      <rPr>
        <sz val="10.5"/>
        <rFont val="Calibri"/>
        <family val="2"/>
      </rPr>
      <t>F50408</t>
    </r>
  </si>
  <si>
    <r>
      <rPr>
        <sz val="10.5"/>
        <rFont val="Calibri"/>
        <family val="2"/>
      </rPr>
      <t>F50409</t>
    </r>
  </si>
  <si>
    <r>
      <rPr>
        <sz val="10.5"/>
        <rFont val="Calibri"/>
        <family val="2"/>
      </rPr>
      <t>Прижимная планка с видимым креплением</t>
    </r>
  </si>
  <si>
    <r>
      <rPr>
        <sz val="10.5"/>
        <rFont val="Calibri"/>
        <family val="2"/>
      </rPr>
      <t>F50409-8</t>
    </r>
  </si>
  <si>
    <r>
      <rPr>
        <sz val="10.5"/>
        <rFont val="Calibri"/>
        <family val="2"/>
      </rPr>
      <t>Прижимная планка с видимым креплением внутр угол 164 °</t>
    </r>
  </si>
  <si>
    <r>
      <rPr>
        <sz val="10.5"/>
        <rFont val="Calibri"/>
        <family val="2"/>
      </rPr>
      <t>F50409-15</t>
    </r>
  </si>
  <si>
    <r>
      <rPr>
        <sz val="10.5"/>
        <rFont val="Calibri"/>
        <family val="2"/>
      </rPr>
      <t>Прижимная планка с видимым креплением внутр угол 150 °</t>
    </r>
  </si>
  <si>
    <r>
      <rPr>
        <sz val="10.5"/>
        <rFont val="Calibri"/>
        <family val="2"/>
      </rPr>
      <t>F50409-23</t>
    </r>
  </si>
  <si>
    <r>
      <rPr>
        <sz val="10.5"/>
        <rFont val="Calibri"/>
        <family val="2"/>
      </rPr>
      <t>Прижимная планка с видимым креплением внутр угол 134 °</t>
    </r>
  </si>
  <si>
    <r>
      <rPr>
        <sz val="10.5"/>
        <rFont val="Calibri"/>
        <family val="2"/>
      </rPr>
      <t>F50409-30</t>
    </r>
  </si>
  <si>
    <r>
      <rPr>
        <sz val="10.5"/>
        <rFont val="Calibri"/>
        <family val="2"/>
      </rPr>
      <t>Прижимная планка с видимым креплением внутр угол 120 °</t>
    </r>
  </si>
  <si>
    <r>
      <rPr>
        <sz val="10.5"/>
        <rFont val="Calibri"/>
        <family val="2"/>
      </rPr>
      <t>F50409-38</t>
    </r>
  </si>
  <si>
    <r>
      <rPr>
        <sz val="10.5"/>
        <rFont val="Calibri"/>
        <family val="2"/>
      </rPr>
      <t>Прижимная планка с видимым креплением внутр угол 104 °</t>
    </r>
  </si>
  <si>
    <r>
      <rPr>
        <sz val="10.5"/>
        <rFont val="Calibri"/>
        <family val="2"/>
      </rPr>
      <t>FD50514</t>
    </r>
  </si>
  <si>
    <r>
      <rPr>
        <sz val="10.5"/>
        <rFont val="Calibri"/>
        <family val="2"/>
      </rPr>
      <t>Дистанционер 14 мм</t>
    </r>
  </si>
  <si>
    <r>
      <rPr>
        <sz val="10.5"/>
        <rFont val="Calibri"/>
        <family val="2"/>
      </rPr>
      <t>F50020</t>
    </r>
  </si>
  <si>
    <r>
      <rPr>
        <sz val="10.5"/>
        <rFont val="Calibri"/>
        <family val="2"/>
      </rPr>
      <t>F50022</t>
    </r>
  </si>
  <si>
    <r>
      <rPr>
        <sz val="10.5"/>
        <rFont val="Calibri"/>
        <family val="2"/>
      </rPr>
      <t>F50515</t>
    </r>
  </si>
  <si>
    <r>
      <rPr>
        <sz val="10.5"/>
        <rFont val="Calibri"/>
        <family val="2"/>
      </rPr>
      <t>Адаптер для организации наружного углового перехода 150°</t>
    </r>
  </si>
  <si>
    <r>
      <rPr>
        <sz val="10.5"/>
        <rFont val="Calibri"/>
        <family val="2"/>
      </rPr>
      <t>F50014</t>
    </r>
  </si>
  <si>
    <r>
      <rPr>
        <sz val="10.5"/>
        <rFont val="Calibri"/>
        <family val="2"/>
      </rPr>
      <t>F50016</t>
    </r>
  </si>
  <si>
    <r>
      <rPr>
        <sz val="10.5"/>
        <rFont val="Calibri"/>
        <family val="2"/>
      </rPr>
      <t>F50015</t>
    </r>
  </si>
  <si>
    <r>
      <rPr>
        <sz val="10.5"/>
        <rFont val="Calibri"/>
        <family val="2"/>
      </rPr>
      <t>Планка Т-соединителя F50014</t>
    </r>
  </si>
  <si>
    <r>
      <rPr>
        <sz val="10.5"/>
        <rFont val="Calibri"/>
        <family val="2"/>
      </rPr>
      <t>F50017</t>
    </r>
  </si>
  <si>
    <r>
      <rPr>
        <sz val="10.5"/>
        <rFont val="Calibri"/>
        <family val="2"/>
      </rPr>
      <t>Планка Т-соединителя F50016</t>
    </r>
  </si>
  <si>
    <r>
      <rPr>
        <sz val="10.5"/>
        <rFont val="Calibri"/>
        <family val="2"/>
      </rPr>
      <t>F50011</t>
    </r>
  </si>
  <si>
    <r>
      <rPr>
        <sz val="10.5"/>
        <rFont val="Calibri"/>
        <family val="2"/>
      </rPr>
      <t>Порог</t>
    </r>
  </si>
  <si>
    <r>
      <rPr>
        <sz val="10.5"/>
        <rFont val="Calibri"/>
        <family val="2"/>
      </rPr>
      <t>AWD 45.005</t>
    </r>
  </si>
  <si>
    <r>
      <rPr>
        <sz val="10.5"/>
        <rFont val="Calibri"/>
        <family val="2"/>
      </rPr>
      <t>Профиль примыкания двери</t>
    </r>
  </si>
  <si>
    <r>
      <rPr>
        <sz val="10.5"/>
        <rFont val="Calibri"/>
        <family val="2"/>
      </rPr>
      <t>AWD 45.007</t>
    </r>
  </si>
  <si>
    <r>
      <rPr>
        <sz val="10.5"/>
        <rFont val="Calibri"/>
        <family val="2"/>
      </rPr>
      <t>Т-обр. соединитель</t>
    </r>
  </si>
  <si>
    <r>
      <rPr>
        <sz val="10.5"/>
        <rFont val="Calibri"/>
        <family val="2"/>
      </rPr>
      <t>AWD 45.08</t>
    </r>
  </si>
  <si>
    <r>
      <rPr>
        <sz val="10.5"/>
        <rFont val="Calibri"/>
        <family val="2"/>
      </rPr>
      <t>H-обр. соединитель</t>
    </r>
  </si>
  <si>
    <r>
      <rPr>
        <sz val="10.5"/>
        <rFont val="Calibri"/>
        <family val="2"/>
      </rPr>
      <t>AWD 45.101</t>
    </r>
  </si>
  <si>
    <r>
      <rPr>
        <sz val="10.5"/>
        <rFont val="Calibri"/>
        <family val="2"/>
      </rPr>
      <t>Рама окна 51 мм.</t>
    </r>
  </si>
  <si>
    <r>
      <rPr>
        <sz val="10.5"/>
        <rFont val="Calibri"/>
        <family val="2"/>
      </rPr>
      <t>AWD 45.102</t>
    </r>
  </si>
  <si>
    <r>
      <rPr>
        <sz val="10.5"/>
        <rFont val="Calibri"/>
        <family val="2"/>
      </rPr>
      <t>Рама окна 60 мм.</t>
    </r>
  </si>
  <si>
    <r>
      <rPr>
        <sz val="10.5"/>
        <rFont val="Calibri"/>
        <family val="2"/>
      </rPr>
      <t>Рама окна 73 мм.</t>
    </r>
  </si>
  <si>
    <r>
      <rPr>
        <sz val="10.5"/>
        <rFont val="Calibri"/>
        <family val="2"/>
      </rPr>
      <t>AWD 45.141</t>
    </r>
  </si>
  <si>
    <r>
      <rPr>
        <sz val="10.5"/>
        <rFont val="Calibri"/>
        <family val="2"/>
      </rPr>
      <t>AWD 45.142</t>
    </r>
  </si>
  <si>
    <r>
      <rPr>
        <sz val="10.5"/>
        <rFont val="Calibri"/>
        <family val="2"/>
      </rPr>
      <t>AWD 45.201</t>
    </r>
  </si>
  <si>
    <r>
      <rPr>
        <sz val="10.5"/>
        <rFont val="Calibri"/>
        <family val="2"/>
      </rPr>
      <t>Створка окна 68 мм.</t>
    </r>
  </si>
  <si>
    <r>
      <rPr>
        <sz val="10.5"/>
        <rFont val="Calibri"/>
        <family val="2"/>
      </rPr>
      <t>AWD 45.202</t>
    </r>
  </si>
  <si>
    <r>
      <rPr>
        <sz val="10.5"/>
        <rFont val="Calibri"/>
        <family val="2"/>
      </rPr>
      <t>Створка окна 77 мм.</t>
    </r>
  </si>
  <si>
    <r>
      <rPr>
        <sz val="10.5"/>
        <rFont val="Calibri"/>
        <family val="2"/>
      </rPr>
      <t>AWD 45.203</t>
    </r>
  </si>
  <si>
    <r>
      <rPr>
        <sz val="10.5"/>
        <rFont val="Calibri"/>
        <family val="2"/>
      </rPr>
      <t>Створка окна 90 мм.</t>
    </r>
  </si>
  <si>
    <r>
      <rPr>
        <sz val="10.5"/>
        <rFont val="Calibri"/>
        <family val="2"/>
      </rPr>
      <t>AWD 45.301</t>
    </r>
  </si>
  <si>
    <r>
      <rPr>
        <sz val="10.5"/>
        <rFont val="Calibri"/>
        <family val="2"/>
      </rPr>
      <t>Импост 73 мм.</t>
    </r>
  </si>
  <si>
    <r>
      <rPr>
        <sz val="10.5"/>
        <rFont val="Calibri"/>
        <family val="2"/>
      </rPr>
      <t>AWD 45.302</t>
    </r>
  </si>
  <si>
    <r>
      <rPr>
        <sz val="10.5"/>
        <rFont val="Calibri"/>
        <family val="2"/>
      </rPr>
      <t>Импост 82 мм.</t>
    </r>
  </si>
  <si>
    <r>
      <rPr>
        <sz val="10.5"/>
        <rFont val="Calibri"/>
        <family val="2"/>
      </rPr>
      <t>AWD 45.303</t>
    </r>
  </si>
  <si>
    <r>
      <rPr>
        <sz val="10.5"/>
        <rFont val="Calibri"/>
        <family val="2"/>
      </rPr>
      <t>Импост 95 мм.</t>
    </r>
  </si>
  <si>
    <r>
      <rPr>
        <sz val="10.5"/>
        <rFont val="Calibri"/>
        <family val="2"/>
      </rPr>
      <t>AWD 45.307</t>
    </r>
  </si>
  <si>
    <r>
      <rPr>
        <sz val="10.5"/>
        <rFont val="Calibri"/>
        <family val="2"/>
      </rPr>
      <t>AWD 45.308</t>
    </r>
  </si>
  <si>
    <r>
      <rPr>
        <sz val="10.5"/>
        <rFont val="Calibri"/>
        <family val="2"/>
      </rPr>
      <t>Стойка угловая 90* (без ус)</t>
    </r>
  </si>
  <si>
    <r>
      <rPr>
        <sz val="10.5"/>
        <rFont val="Calibri"/>
        <family val="2"/>
      </rPr>
      <t>AWD 45.309</t>
    </r>
  </si>
  <si>
    <r>
      <rPr>
        <sz val="10.5"/>
        <rFont val="Calibri"/>
        <family val="2"/>
      </rPr>
      <t>Стойка угловая 90*</t>
    </r>
  </si>
  <si>
    <r>
      <rPr>
        <sz val="10.5"/>
        <rFont val="Calibri"/>
        <family val="2"/>
      </rPr>
      <t>AWD 45.401</t>
    </r>
  </si>
  <si>
    <r>
      <rPr>
        <sz val="10.5"/>
        <rFont val="Calibri"/>
        <family val="2"/>
      </rPr>
      <t>Адаптер раздвижной створки</t>
    </r>
  </si>
  <si>
    <r>
      <rPr>
        <sz val="10.5"/>
        <rFont val="Calibri"/>
        <family val="2"/>
      </rPr>
      <t>AWD 45.402</t>
    </r>
  </si>
  <si>
    <r>
      <rPr>
        <sz val="10.5"/>
        <rFont val="Calibri"/>
        <family val="2"/>
      </rPr>
      <t>AWD 45.403</t>
    </r>
  </si>
  <si>
    <r>
      <rPr>
        <sz val="10.5"/>
        <rFont val="Calibri"/>
        <family val="2"/>
      </rPr>
      <t>Адаптер для интеграции дверей в витраж</t>
    </r>
  </si>
  <si>
    <r>
      <rPr>
        <sz val="10.5"/>
        <rFont val="Calibri"/>
        <family val="2"/>
      </rPr>
      <t>AWD 45.404</t>
    </r>
  </si>
  <si>
    <r>
      <rPr>
        <sz val="10.5"/>
        <rFont val="Calibri"/>
        <family val="2"/>
      </rPr>
      <t>Притвор створки дверной</t>
    </r>
  </si>
  <si>
    <r>
      <rPr>
        <sz val="10.5"/>
        <rFont val="Calibri"/>
        <family val="2"/>
      </rPr>
      <t>AWD 45.406</t>
    </r>
  </si>
  <si>
    <r>
      <rPr>
        <sz val="10.5"/>
        <rFont val="Calibri"/>
        <family val="2"/>
      </rPr>
      <t>Держатель щеток</t>
    </r>
  </si>
  <si>
    <r>
      <rPr>
        <sz val="10.5"/>
        <rFont val="Calibri"/>
        <family val="2"/>
      </rPr>
      <t>AWD 45.407</t>
    </r>
  </si>
  <si>
    <r>
      <rPr>
        <sz val="10.5"/>
        <rFont val="Calibri"/>
        <family val="2"/>
      </rPr>
      <t>Адаптер (открывания двери наружний, внутренний, универсальный)</t>
    </r>
  </si>
  <si>
    <r>
      <rPr>
        <sz val="10.5"/>
        <rFont val="Calibri"/>
        <family val="2"/>
      </rPr>
      <t>AWD 45.408</t>
    </r>
  </si>
  <si>
    <r>
      <rPr>
        <sz val="10.5"/>
        <rFont val="Calibri"/>
        <family val="2"/>
      </rPr>
      <t>Формирователь уса</t>
    </r>
  </si>
  <si>
    <r>
      <rPr>
        <sz val="10.5"/>
        <rFont val="Calibri"/>
        <family val="2"/>
      </rPr>
      <t>AWD 45.409</t>
    </r>
  </si>
  <si>
    <r>
      <rPr>
        <sz val="10.5"/>
        <rFont val="Calibri"/>
        <family val="2"/>
      </rPr>
      <t>Труба d45</t>
    </r>
  </si>
  <si>
    <r>
      <rPr>
        <sz val="10.5"/>
        <rFont val="Calibri"/>
        <family val="2"/>
      </rPr>
      <t>AWD 45.410</t>
    </r>
  </si>
  <si>
    <r>
      <rPr>
        <sz val="10.5"/>
        <rFont val="Calibri"/>
        <family val="2"/>
      </rPr>
      <t>Адаптер трубы</t>
    </r>
  </si>
  <si>
    <r>
      <rPr>
        <sz val="10.5"/>
        <rFont val="Calibri"/>
        <family val="2"/>
      </rPr>
      <t>AWD 45.501</t>
    </r>
  </si>
  <si>
    <r>
      <rPr>
        <sz val="10.5"/>
        <rFont val="Calibri"/>
        <family val="2"/>
      </rPr>
      <t>Рама двери в проем</t>
    </r>
  </si>
  <si>
    <r>
      <rPr>
        <sz val="10.5"/>
        <rFont val="Calibri"/>
        <family val="2"/>
      </rPr>
      <t>AWD 45.503</t>
    </r>
  </si>
  <si>
    <r>
      <rPr>
        <sz val="10.5"/>
        <rFont val="Calibri"/>
        <family val="2"/>
      </rPr>
      <t>Створка дверная Т</t>
    </r>
  </si>
  <si>
    <r>
      <rPr>
        <sz val="10.5"/>
        <rFont val="Calibri"/>
        <family val="2"/>
      </rPr>
      <t>AWD 45.505</t>
    </r>
  </si>
  <si>
    <r>
      <rPr>
        <sz val="10.5"/>
        <rFont val="Calibri"/>
        <family val="2"/>
      </rPr>
      <t>Створка дверная Z</t>
    </r>
  </si>
  <si>
    <r>
      <rPr>
        <sz val="10.5"/>
        <rFont val="Calibri"/>
        <family val="2"/>
      </rPr>
      <t>AWD 45.515</t>
    </r>
  </si>
  <si>
    <r>
      <rPr>
        <sz val="10.5"/>
        <rFont val="Calibri"/>
        <family val="2"/>
      </rPr>
      <t>Цоколь дверной 86 мм.</t>
    </r>
  </si>
  <si>
    <r>
      <rPr>
        <sz val="10.5"/>
        <rFont val="Calibri"/>
        <family val="2"/>
      </rPr>
      <t>AWD 45.516</t>
    </r>
  </si>
  <si>
    <r>
      <rPr>
        <sz val="10.5"/>
        <rFont val="Calibri"/>
        <family val="2"/>
      </rPr>
      <t>Цоколь дверной 125 мм.</t>
    </r>
  </si>
  <si>
    <r>
      <rPr>
        <sz val="10.5"/>
        <rFont val="Calibri"/>
        <family val="2"/>
      </rPr>
      <t>AWD 45.517</t>
    </r>
  </si>
  <si>
    <r>
      <rPr>
        <sz val="10.5"/>
        <rFont val="Calibri"/>
        <family val="2"/>
      </rPr>
      <t>Цоколь дверной 107 мм.</t>
    </r>
  </si>
  <si>
    <t>ALK-С60 остекление балконов и лоджий пилон вовнутрь</t>
  </si>
  <si>
    <t>Артикул</t>
  </si>
  <si>
    <t>№пп</t>
  </si>
  <si>
    <t>Наименование профиля</t>
  </si>
  <si>
    <t>ALK-F50 стоечно-ригельная система</t>
  </si>
  <si>
    <t>б/п</t>
  </si>
  <si>
    <t>F5б/пб/пб/п4</t>
  </si>
  <si>
    <t>Закладная для т-образного соединения ригеля со стойкой</t>
  </si>
  <si>
    <t>ALK-AWD72 оконно-дверная система с терморазрывом</t>
  </si>
  <si>
    <t>AWD72.01</t>
  </si>
  <si>
    <t>Рама окна 29мм</t>
  </si>
  <si>
    <t>AWD72.04</t>
  </si>
  <si>
    <t>Рама окна в витраж</t>
  </si>
  <si>
    <t>AWD72.05</t>
  </si>
  <si>
    <t>Рама окна 38мм</t>
  </si>
  <si>
    <t>AWD72.03</t>
  </si>
  <si>
    <t>Импост</t>
  </si>
  <si>
    <t>AWD72.07</t>
  </si>
  <si>
    <t>AWD72.02</t>
  </si>
  <si>
    <t>Створка</t>
  </si>
  <si>
    <t>AWD72.06</t>
  </si>
  <si>
    <t>AWD72.80</t>
  </si>
  <si>
    <t>Доп.профиль для поворота</t>
  </si>
  <si>
    <t>AWD72.17</t>
  </si>
  <si>
    <t>Держатель щетки</t>
  </si>
  <si>
    <t>AWD72.81</t>
  </si>
  <si>
    <t>Адаптер</t>
  </si>
  <si>
    <t>AWD72.82</t>
  </si>
  <si>
    <t>AWD72.506</t>
  </si>
  <si>
    <t>Т-соед</t>
  </si>
  <si>
    <t>AWD72.507</t>
  </si>
  <si>
    <t>AWD72.10</t>
  </si>
  <si>
    <t>Рама дверная</t>
  </si>
  <si>
    <t>AWD72.11</t>
  </si>
  <si>
    <t>Рама двераня в витраж</t>
  </si>
  <si>
    <t>AWD7213</t>
  </si>
  <si>
    <t>Рама дверная откр.внутрь</t>
  </si>
  <si>
    <t>AWD7212</t>
  </si>
  <si>
    <t>Рама в витраж откр.внутрь</t>
  </si>
  <si>
    <t>AWD7222</t>
  </si>
  <si>
    <t>Створка Z</t>
  </si>
  <si>
    <t>AWD7221</t>
  </si>
  <si>
    <t>Створка Т</t>
  </si>
  <si>
    <t>AWD7214</t>
  </si>
  <si>
    <t>Цоколь дверной</t>
  </si>
  <si>
    <t>AWD7215</t>
  </si>
  <si>
    <t>Порог</t>
  </si>
  <si>
    <t>AWD7216</t>
  </si>
  <si>
    <t>Формирователь притвора</t>
  </si>
  <si>
    <t>AWD7218</t>
  </si>
  <si>
    <t>AWD72503</t>
  </si>
  <si>
    <t>Угловой соединитель</t>
  </si>
  <si>
    <t>AWD72504</t>
  </si>
  <si>
    <t>AWD72505</t>
  </si>
  <si>
    <t>AWD7219</t>
  </si>
  <si>
    <t>Штапик  45мм (под 16 мм)</t>
  </si>
  <si>
    <t>AWD7524</t>
  </si>
  <si>
    <t>Штапик 37мм (под 24 мм)</t>
  </si>
  <si>
    <t>AWD7232</t>
  </si>
  <si>
    <t>Штапик 29мм (под 32 мм)</t>
  </si>
  <si>
    <t>AWD7242</t>
  </si>
  <si>
    <t>Штапик 19мм (под 42 мм)</t>
  </si>
  <si>
    <t>AWD4508</t>
  </si>
  <si>
    <t>Соединитель</t>
  </si>
  <si>
    <t xml:space="preserve">ALK-AWD-45 "холодная" оконно-дверная система </t>
  </si>
  <si>
    <t>Стойка 105мм  пилон наружу</t>
  </si>
  <si>
    <t>Стойка 120мм  пилон наружу</t>
  </si>
  <si>
    <t>Стойка 135мм  пилон наружу</t>
  </si>
  <si>
    <t>Импост  пилон наружу</t>
  </si>
  <si>
    <t>Створка  пилон наружу</t>
  </si>
  <si>
    <t>Штапик(4мм стекло)  пилон наружу</t>
  </si>
  <si>
    <t>Штапик двойного заполнения внутр. 6мм+8мм  пилон наружу</t>
  </si>
  <si>
    <t>Штапик двойного заполнения внешн. 6мм+8мм  пилон наружу</t>
  </si>
  <si>
    <t>Т-обр.закл в хлыстах  пилон наружу  пилон наружу</t>
  </si>
  <si>
    <t>Закладная стойки пилон наружу  пилон наружу</t>
  </si>
  <si>
    <t>Профиль соед.  пилон наружу</t>
  </si>
  <si>
    <t>Адаптер поворотный 0-45град пилон наружу</t>
  </si>
  <si>
    <t>ALK-45 "холодная" оконная система</t>
  </si>
  <si>
    <t>ALK-С60 остекление балконов и лоджий</t>
  </si>
  <si>
    <t xml:space="preserve">Прайс лист </t>
  </si>
  <si>
    <t>Aluphant.ru 
Алюминиевая Фантастика 
 Светопрозрачное остекление</t>
  </si>
  <si>
    <t>info@aluphant.ru</t>
  </si>
  <si>
    <t>Телефон для связи:</t>
  </si>
  <si>
    <t>Почта для  заказа профилей:</t>
  </si>
  <si>
    <t>Форма заказа</t>
  </si>
  <si>
    <t>(495) 765-56-60</t>
  </si>
  <si>
    <t>RAL 9016,
9005,7016,7004 глянец</t>
  </si>
  <si>
    <t>Стоимость пог метр, руб</t>
  </si>
  <si>
    <t>Общая длина, м</t>
  </si>
  <si>
    <t>Хлыстов, шт</t>
  </si>
  <si>
    <t>С60157</t>
  </si>
  <si>
    <t>Сумма с НДС, руб</t>
  </si>
  <si>
    <t>Сумма НДС (20%), руб</t>
  </si>
  <si>
    <r>
      <rPr>
        <b/>
        <sz val="16"/>
        <color theme="1"/>
        <rFont val="Calibri"/>
        <family val="2"/>
        <charset val="204"/>
        <scheme val="minor"/>
      </rPr>
      <t xml:space="preserve">Aluphant.ru </t>
    </r>
    <r>
      <rPr>
        <b/>
        <sz val="12"/>
        <color theme="1"/>
        <rFont val="Calibri"/>
        <family val="2"/>
        <charset val="204"/>
        <scheme val="minor"/>
      </rPr>
      <t xml:space="preserve">
Алюминиевая Фантастика 
 Светопрозрачное остекление</t>
    </r>
  </si>
  <si>
    <t>С-60</t>
  </si>
  <si>
    <t>F50</t>
  </si>
  <si>
    <t>AWD72</t>
  </si>
  <si>
    <t>F50016</t>
  </si>
  <si>
    <t>F50401</t>
  </si>
  <si>
    <t xml:space="preserve">В том числе НДС 20%: </t>
  </si>
  <si>
    <t xml:space="preserve">Всего к оплате: </t>
  </si>
  <si>
    <t xml:space="preserve">Итого: </t>
  </si>
  <si>
    <t>Длина хлыста, м</t>
  </si>
  <si>
    <t>AWD 45.103</t>
  </si>
  <si>
    <t>Фурнитура</t>
  </si>
  <si>
    <t>CK-1002</t>
  </si>
  <si>
    <t>CA-53</t>
  </si>
  <si>
    <t>СА-ОМ2021</t>
  </si>
  <si>
    <t>СА-ТК03</t>
  </si>
  <si>
    <t>Угловой переключатель поворотно-откидной
системы</t>
  </si>
  <si>
    <t>СА-UMG02</t>
  </si>
  <si>
    <t>Петля верхняя RAL 9016</t>
  </si>
  <si>
    <t>СА-АMG01</t>
  </si>
  <si>
    <t>Петля нижняя RAL 9016</t>
  </si>
  <si>
    <t xml:space="preserve">СА-SS01 </t>
  </si>
  <si>
    <t>Шпингалет поворотно-откидной системы</t>
  </si>
  <si>
    <t>СА-К03</t>
  </si>
  <si>
    <t>Ответная планка цапфы (Европаз)</t>
  </si>
  <si>
    <t>СА-К02</t>
  </si>
  <si>
    <t>Поворотно-откидная ответная планка (Европаз)</t>
  </si>
  <si>
    <t>СА-К01</t>
  </si>
  <si>
    <t>Ответная планка  шпингалета (Европаз)</t>
  </si>
  <si>
    <t>СА-Р01</t>
  </si>
  <si>
    <t>Приподниматель створки</t>
  </si>
  <si>
    <t>СА-КS01</t>
  </si>
  <si>
    <t>Цапфа концевая</t>
  </si>
  <si>
    <t>СА-АК01</t>
  </si>
  <si>
    <t>Дополнительный угловой переключатель
поворотно-откидной системы</t>
  </si>
  <si>
    <t>СА-51</t>
  </si>
  <si>
    <t>Ручка без покраски</t>
  </si>
  <si>
    <t>СК-1002 бп</t>
  </si>
  <si>
    <t>СА-UMG02 бп</t>
  </si>
  <si>
    <t>Петля верхняя без покраски</t>
  </si>
  <si>
    <t>СА-АMG01 бп</t>
  </si>
  <si>
    <t>Петля нижняя без покраски</t>
  </si>
  <si>
    <t>СА-ВМ2021</t>
  </si>
  <si>
    <t>Ножницы (650-1300 мм)</t>
  </si>
  <si>
    <t>Фурнитура, сухари и резиновые уплотнители</t>
  </si>
  <si>
    <t xml:space="preserve">CK-1000 </t>
  </si>
  <si>
    <t>AWD 45.005</t>
  </si>
  <si>
    <t>Профиль примыкания двери</t>
  </si>
  <si>
    <t>AWD 45.007</t>
  </si>
  <si>
    <t>Т-обр. соединитель</t>
  </si>
  <si>
    <t>AWD 45.08</t>
  </si>
  <si>
    <t>H-обр. соединитель</t>
  </si>
  <si>
    <t>AWD 45.101</t>
  </si>
  <si>
    <t>Рама окна 51 мм.</t>
  </si>
  <si>
    <t>AWD 45.102</t>
  </si>
  <si>
    <t>Рама окна 60 мм.</t>
  </si>
  <si>
    <t>Рама окна 73 мм.</t>
  </si>
  <si>
    <t>AWD 45.141</t>
  </si>
  <si>
    <t>AWD 45.142</t>
  </si>
  <si>
    <t>AWD 45.201</t>
  </si>
  <si>
    <t>Створка окна 68 мм.</t>
  </si>
  <si>
    <t>AWD 45.202</t>
  </si>
  <si>
    <t>Створка окна 77 мм.</t>
  </si>
  <si>
    <t>AWD 45.203</t>
  </si>
  <si>
    <t>Створка окна 90 мм.</t>
  </si>
  <si>
    <t>AWD 45.301</t>
  </si>
  <si>
    <t>Импост 73 мм.</t>
  </si>
  <si>
    <t>AWD 45.302</t>
  </si>
  <si>
    <t>Импост 82 мм.</t>
  </si>
  <si>
    <t>AWD 45.303</t>
  </si>
  <si>
    <t>Импост 95 мм.</t>
  </si>
  <si>
    <t>AWD 45.307</t>
  </si>
  <si>
    <t>Расширитель</t>
  </si>
  <si>
    <t>AWD 45.308</t>
  </si>
  <si>
    <t>Стойка угловая 90* (без ус)</t>
  </si>
  <si>
    <t>AWD 45.309</t>
  </si>
  <si>
    <t>Стойка угловая 90*</t>
  </si>
  <si>
    <t>AWD 45.401</t>
  </si>
  <si>
    <t>Адаптер раздвижной створки</t>
  </si>
  <si>
    <t>AWD 45.402</t>
  </si>
  <si>
    <t>AWD 45.403</t>
  </si>
  <si>
    <t>Адаптер для интеграции дверей в витраж</t>
  </si>
  <si>
    <t>AWD 45.404</t>
  </si>
  <si>
    <t>Притвор створки дверной</t>
  </si>
  <si>
    <t>AWD 45.406</t>
  </si>
  <si>
    <t>Держатель щеток</t>
  </si>
  <si>
    <t>AWD 45.407</t>
  </si>
  <si>
    <t>Адаптер (открывания двери наружний, внутренний, универсальный)</t>
  </si>
  <si>
    <t>AWD 45.408</t>
  </si>
  <si>
    <t>Формирователь уса</t>
  </si>
  <si>
    <t>AWD 45.409</t>
  </si>
  <si>
    <t>Труба d45</t>
  </si>
  <si>
    <t>AWD 45.410</t>
  </si>
  <si>
    <t>Адаптер трубы</t>
  </si>
  <si>
    <t>AWD 45.501</t>
  </si>
  <si>
    <t>Рама двери в проем</t>
  </si>
  <si>
    <t>AWD 45.503</t>
  </si>
  <si>
    <t>Створка дверная Т</t>
  </si>
  <si>
    <t>AWD 45.505</t>
  </si>
  <si>
    <t>Створка дверная Z</t>
  </si>
  <si>
    <t>AWD 45.515</t>
  </si>
  <si>
    <t>Цоколь дверной 86 мм.</t>
  </si>
  <si>
    <t>AWD 45.516</t>
  </si>
  <si>
    <t>Цоколь дверной 125 мм.</t>
  </si>
  <si>
    <t>AWD 45.517</t>
  </si>
  <si>
    <t>Цоколь дверной 107 мм.</t>
  </si>
  <si>
    <t>Цена за 1 пог.м, руб с НДС</t>
  </si>
  <si>
    <t>С60011</t>
  </si>
  <si>
    <t>С60453</t>
  </si>
  <si>
    <t>С60010</t>
  </si>
  <si>
    <t>С60005</t>
  </si>
  <si>
    <t>С60012</t>
  </si>
  <si>
    <t>С60003</t>
  </si>
  <si>
    <t>С60015</t>
  </si>
  <si>
    <t>F50020</t>
  </si>
  <si>
    <t>Прижимная планка</t>
  </si>
  <si>
    <t>Закладная стоечная</t>
  </si>
  <si>
    <t>Крышка ригеля</t>
  </si>
  <si>
    <t>Крышка стойки</t>
  </si>
  <si>
    <t>Стойка 6 мм (крепление на металлокаркас )</t>
  </si>
  <si>
    <t>Стойка  55 мм</t>
  </si>
  <si>
    <t>Стойка  84 мм</t>
  </si>
  <si>
    <t>Стойка  84 мм ( light )</t>
  </si>
  <si>
    <t>Стойка 100 мм</t>
  </si>
  <si>
    <t>Стойка 100 мм ( light )</t>
  </si>
  <si>
    <t>Стойка 125 мм</t>
  </si>
  <si>
    <t>Стойка 125 мм ( light )</t>
  </si>
  <si>
    <t>Стойка 157 мм</t>
  </si>
  <si>
    <t>Стойка 157 мм усил.</t>
  </si>
  <si>
    <t>Стойка компенсаторная</t>
  </si>
  <si>
    <t>Ригель 13 мм</t>
  </si>
  <si>
    <t>Ригель коньковый</t>
  </si>
  <si>
    <t>Ригель 55 мм</t>
  </si>
  <si>
    <t>Ригель 61 мм</t>
  </si>
  <si>
    <t>Ригель 90 мм</t>
  </si>
  <si>
    <t>Ригель 106 мм</t>
  </si>
  <si>
    <t>Ригель 131 мм</t>
  </si>
  <si>
    <t>Ригель 163 мм</t>
  </si>
  <si>
    <t>Дистанционер 26 мм</t>
  </si>
  <si>
    <t>Дистанционер 7 мм</t>
  </si>
  <si>
    <t>Адаптер для организации наружного углового перехода 90°</t>
  </si>
  <si>
    <t>Адаптер для организации наружного углового перехода 120°</t>
  </si>
  <si>
    <t>Адаптер для организации углового перехода</t>
  </si>
  <si>
    <t>Опора стеклопакета 24 мм</t>
  </si>
  <si>
    <t>Опора стеклопакета 32 мм</t>
  </si>
  <si>
    <t>Опора стеклопакета 42 мм</t>
  </si>
  <si>
    <t>Прижимная планка стоечная для организации внутреннего угла 150°</t>
  </si>
  <si>
    <t>Прижимная планка стоечная для организации внутреннего угла 120°</t>
  </si>
  <si>
    <t>Прижимная планка стоечная для организации внутреннего угла 90°</t>
  </si>
  <si>
    <t>Прижимная планка стоечная для организации внутреннего угла 136°</t>
  </si>
  <si>
    <t>Прижимная планка стоечная для организации внутреннего угла 106°</t>
  </si>
  <si>
    <t>Прижимная планка стоечная</t>
  </si>
  <si>
    <t>Вставка декоративная</t>
  </si>
  <si>
    <t>Прижимная планка с видимым креплением</t>
  </si>
  <si>
    <t>Прижимная планка с видимым креплением внутр угол 164 °</t>
  </si>
  <si>
    <t>Прижимная планка с видимым креплением внутр угол 150 °</t>
  </si>
  <si>
    <t>Прижимная планка с видимым креплением внутр угол 134 °</t>
  </si>
  <si>
    <t>Прижимная планка с видимым креплением внутр угол 120 °</t>
  </si>
  <si>
    <t>Прижимная планка с видимым креплением внутр угол 104 °</t>
  </si>
  <si>
    <t>Дистанционер 14 мм</t>
  </si>
  <si>
    <t>Закладная</t>
  </si>
  <si>
    <t>Адаптер для организации наружного углового перехода 150°</t>
  </si>
  <si>
    <t>Планка Т-соединителя F50014</t>
  </si>
  <si>
    <t>Планка Т-соединителя F50016</t>
  </si>
  <si>
    <t>Ручка RAL 9016 (шт)</t>
  </si>
  <si>
    <t>Ответная планка ручки (шт)</t>
  </si>
  <si>
    <t xml:space="preserve">Ножницы (480-650 мм) </t>
  </si>
  <si>
    <t>Комплект фурнитуры с ручкой в цвет RAL9016 белый глянец</t>
  </si>
  <si>
    <t>Комплект фурнитуры дополнительная точка</t>
  </si>
  <si>
    <t>ДП-1</t>
  </si>
  <si>
    <t>евро</t>
  </si>
  <si>
    <t>курс</t>
  </si>
  <si>
    <t>С60302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</si>
</sst>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0.0"/>
    <numFmt numFmtId="166" formatCode="#,##0.0\ _₽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</font>
    <font>
      <sz val="10.5"/>
      <name val="Calibri"/>
      <family val="2"/>
    </font>
    <font>
      <sz val="10.5"/>
      <color rgb="FF000000"/>
      <name val="Calibri"/>
      <family val="2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0.5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u val="double"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5DBDB1"/>
        <bgColor indexed="64"/>
      </patternFill>
    </fill>
    <fill>
      <patternFill patternType="solid">
        <fgColor rgb="FF92D050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13" fillId="2" borderId="13" xfId="1" applyFont="1" applyFill="1" applyBorder="1"/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10" fillId="0" borderId="0" xfId="0" applyFont="1" applyFill="1" applyBorder="1" applyAlignment="1"/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166" fontId="0" fillId="0" borderId="3" xfId="0" applyNumberFormat="1" applyBorder="1"/>
    <xf numFmtId="2" fontId="0" fillId="0" borderId="3" xfId="0" applyNumberFormat="1" applyBorder="1"/>
    <xf numFmtId="0" fontId="2" fillId="3" borderId="2" xfId="0" applyFont="1" applyFill="1" applyBorder="1" applyAlignment="1">
      <alignment horizontal="left" vertical="top" wrapText="1"/>
    </xf>
    <xf numFmtId="2" fontId="4" fillId="3" borderId="2" xfId="0" applyNumberFormat="1" applyFont="1" applyFill="1" applyBorder="1" applyAlignment="1">
      <alignment horizontal="right" vertical="top" shrinkToFit="1"/>
    </xf>
    <xf numFmtId="0" fontId="2" fillId="4" borderId="2" xfId="0" applyFont="1" applyFill="1" applyBorder="1" applyAlignment="1">
      <alignment horizontal="left" vertical="top" wrapText="1"/>
    </xf>
    <xf numFmtId="2" fontId="4" fillId="4" borderId="2" xfId="0" applyNumberFormat="1" applyFont="1" applyFill="1" applyBorder="1" applyAlignment="1">
      <alignment horizontal="right" vertical="top" shrinkToFit="1"/>
    </xf>
    <xf numFmtId="0" fontId="2" fillId="5" borderId="2" xfId="0" applyFont="1" applyFill="1" applyBorder="1" applyAlignment="1">
      <alignment horizontal="left" vertical="top" wrapText="1"/>
    </xf>
    <xf numFmtId="2" fontId="4" fillId="5" borderId="2" xfId="0" applyNumberFormat="1" applyFont="1" applyFill="1" applyBorder="1" applyAlignment="1">
      <alignment horizontal="right" vertical="top" shrinkToFit="1"/>
    </xf>
    <xf numFmtId="0" fontId="2" fillId="6" borderId="2" xfId="0" applyFont="1" applyFill="1" applyBorder="1" applyAlignment="1">
      <alignment horizontal="left" vertical="top" wrapText="1"/>
    </xf>
    <xf numFmtId="2" fontId="4" fillId="6" borderId="2" xfId="0" applyNumberFormat="1" applyFont="1" applyFill="1" applyBorder="1" applyAlignment="1">
      <alignment horizontal="right" vertical="top" shrinkToFit="1"/>
    </xf>
    <xf numFmtId="0" fontId="3" fillId="4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2" fontId="4" fillId="4" borderId="4" xfId="0" applyNumberFormat="1" applyFont="1" applyFill="1" applyBorder="1" applyAlignment="1">
      <alignment horizontal="right" vertical="top" shrinkToFit="1"/>
    </xf>
    <xf numFmtId="0" fontId="2" fillId="3" borderId="2" xfId="0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right" vertical="center" shrinkToFit="1"/>
    </xf>
    <xf numFmtId="0" fontId="2" fillId="4" borderId="2" xfId="0" applyFont="1" applyFill="1" applyBorder="1" applyAlignment="1">
      <alignment horizontal="left" vertical="center" wrapText="1"/>
    </xf>
    <xf numFmtId="2" fontId="4" fillId="4" borderId="2" xfId="0" applyNumberFormat="1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left" wrapText="1"/>
    </xf>
    <xf numFmtId="2" fontId="4" fillId="3" borderId="2" xfId="0" applyNumberFormat="1" applyFont="1" applyFill="1" applyBorder="1" applyAlignment="1">
      <alignment horizontal="right" shrinkToFit="1"/>
    </xf>
    <xf numFmtId="0" fontId="2" fillId="4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2" fontId="4" fillId="7" borderId="2" xfId="0" applyNumberFormat="1" applyFont="1" applyFill="1" applyBorder="1" applyAlignment="1">
      <alignment horizontal="right" vertical="top" shrinkToFit="1"/>
    </xf>
    <xf numFmtId="0" fontId="2" fillId="8" borderId="2" xfId="0" applyFont="1" applyFill="1" applyBorder="1" applyAlignment="1">
      <alignment horizontal="left" vertical="top" wrapText="1"/>
    </xf>
    <xf numFmtId="2" fontId="4" fillId="8" borderId="2" xfId="0" applyNumberFormat="1" applyFont="1" applyFill="1" applyBorder="1" applyAlignment="1">
      <alignment horizontal="right" vertical="top" shrinkToFit="1"/>
    </xf>
    <xf numFmtId="0" fontId="9" fillId="9" borderId="2" xfId="0" applyFont="1" applyFill="1" applyBorder="1" applyAlignment="1">
      <alignment horizontal="left" vertical="top" wrapText="1"/>
    </xf>
    <xf numFmtId="2" fontId="8" fillId="9" borderId="2" xfId="0" applyNumberFormat="1" applyFont="1" applyFill="1" applyBorder="1" applyAlignment="1">
      <alignment horizontal="right" vertical="top" shrinkToFit="1"/>
    </xf>
    <xf numFmtId="0" fontId="9" fillId="10" borderId="2" xfId="0" applyFont="1" applyFill="1" applyBorder="1" applyAlignment="1">
      <alignment horizontal="left" vertical="top" wrapText="1"/>
    </xf>
    <xf numFmtId="2" fontId="8" fillId="10" borderId="2" xfId="0" applyNumberFormat="1" applyFont="1" applyFill="1" applyBorder="1" applyAlignment="1">
      <alignment horizontal="right" vertical="top" shrinkToFit="1"/>
    </xf>
    <xf numFmtId="0" fontId="3" fillId="7" borderId="2" xfId="0" applyFont="1" applyFill="1" applyBorder="1" applyAlignment="1">
      <alignment horizontal="left" vertical="top" wrapText="1"/>
    </xf>
    <xf numFmtId="0" fontId="1" fillId="0" borderId="0" xfId="0" applyFont="1" applyBorder="1"/>
    <xf numFmtId="1" fontId="1" fillId="0" borderId="0" xfId="0" applyNumberFormat="1" applyFont="1" applyBorder="1"/>
    <xf numFmtId="0" fontId="10" fillId="0" borderId="0" xfId="0" applyFont="1" applyBorder="1"/>
    <xf numFmtId="0" fontId="10" fillId="0" borderId="6" xfId="0" applyFont="1" applyBorder="1" applyAlignment="1">
      <alignment wrapText="1"/>
    </xf>
    <xf numFmtId="0" fontId="0" fillId="0" borderId="5" xfId="0" applyBorder="1"/>
    <xf numFmtId="0" fontId="3" fillId="6" borderId="2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4" fontId="15" fillId="2" borderId="11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0" fillId="0" borderId="16" xfId="0" applyBorder="1"/>
    <xf numFmtId="0" fontId="1" fillId="2" borderId="0" xfId="0" applyFont="1" applyFill="1" applyBorder="1" applyAlignment="1">
      <alignment horizontal="center"/>
    </xf>
    <xf numFmtId="164" fontId="15" fillId="2" borderId="11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5" fillId="2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0" xfId="0" applyFont="1" applyBorder="1"/>
    <xf numFmtId="0" fontId="1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5" fillId="2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16" xfId="0" applyFont="1" applyBorder="1"/>
    <xf numFmtId="0" fontId="3" fillId="0" borderId="18" xfId="0" applyFont="1" applyFill="1" applyBorder="1"/>
    <xf numFmtId="0" fontId="0" fillId="0" borderId="18" xfId="0" applyFill="1" applyBorder="1"/>
    <xf numFmtId="0" fontId="0" fillId="11" borderId="16" xfId="0" applyFill="1" applyBorder="1"/>
    <xf numFmtId="0" fontId="3" fillId="11" borderId="16" xfId="0" applyFont="1" applyFill="1" applyBorder="1"/>
    <xf numFmtId="0" fontId="0" fillId="11" borderId="0" xfId="0" applyFill="1"/>
    <xf numFmtId="0" fontId="7" fillId="11" borderId="16" xfId="0" applyFont="1" applyFill="1" applyBorder="1"/>
    <xf numFmtId="0" fontId="0" fillId="11" borderId="18" xfId="0" applyFill="1" applyBorder="1"/>
    <xf numFmtId="0" fontId="7" fillId="11" borderId="18" xfId="0" applyFont="1" applyFill="1" applyBorder="1"/>
    <xf numFmtId="2" fontId="0" fillId="0" borderId="0" xfId="0" applyNumberFormat="1"/>
    <xf numFmtId="2" fontId="0" fillId="0" borderId="16" xfId="0" applyNumberFormat="1" applyBorder="1"/>
    <xf numFmtId="2" fontId="0" fillId="11" borderId="0" xfId="0" applyNumberFormat="1" applyFill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14" fontId="11" fillId="2" borderId="6" xfId="0" applyNumberFormat="1" applyFont="1" applyFill="1" applyBorder="1" applyAlignment="1">
      <alignment horizontal="center" vertical="top" wrapText="1"/>
    </xf>
    <xf numFmtId="14" fontId="11" fillId="2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6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3" xfId="0" applyBorder="1" applyProtection="1">
      <protection locked="0"/>
    </xf>
    <xf numFmtId="165" fontId="0" fillId="0" borderId="3" xfId="0" applyNumberFormat="1" applyBorder="1" applyProtection="1">
      <protection locked="0"/>
    </xf>
    <xf numFmtId="1" fontId="0" fillId="0" borderId="3" xfId="0" applyNumberFormat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1">
    <dxf>
      <font>
        <color theme="0" tint="-4.9989318521683403E-2"/>
      </font>
    </dxf>
  </dxfs>
  <tableStyles count="1" defaultTableStyle="TableStyleMedium2" defaultPivotStyle="PivotStyleMedium9">
    <tableStyle name="Наш АЛК" pivot="0" count="1">
      <tableStyleElement type="firstColumnStripe" dxfId="0"/>
    </tableStyle>
  </tableStyles>
  <colors>
    <mruColors>
      <color rgb="FF5DBD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1</xdr:col>
      <xdr:colOff>876167</xdr:colOff>
      <xdr:row>1</xdr:row>
      <xdr:rowOff>533267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14300"/>
          <a:ext cx="1066667" cy="10666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7</xdr:row>
          <xdr:rowOff>47625</xdr:rowOff>
        </xdr:from>
        <xdr:to>
          <xdr:col>6</xdr:col>
          <xdr:colOff>200025</xdr:colOff>
          <xdr:row>13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0</xdr:colOff>
      <xdr:row>2</xdr:row>
      <xdr:rowOff>190367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171575" cy="1161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0</xdr:colOff>
      <xdr:row>2</xdr:row>
      <xdr:rowOff>190367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171575" cy="1161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0</xdr:colOff>
      <xdr:row>2</xdr:row>
      <xdr:rowOff>190367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171575" cy="1161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0</xdr:colOff>
      <xdr:row>2</xdr:row>
      <xdr:rowOff>190367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171575" cy="1161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0</xdr:colOff>
      <xdr:row>2</xdr:row>
      <xdr:rowOff>190367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171575" cy="1161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2</xdr:col>
      <xdr:colOff>37967</xdr:colOff>
      <xdr:row>1</xdr:row>
      <xdr:rowOff>799967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1066667" cy="10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C9" sqref="C9"/>
    </sheetView>
  </sheetViews>
  <sheetFormatPr defaultRowHeight="15" x14ac:dyDescent="0.25"/>
  <cols>
    <col min="1" max="1" width="6.42578125" customWidth="1"/>
    <col min="2" max="2" width="59.5703125" customWidth="1"/>
  </cols>
  <sheetData>
    <row r="1" spans="1:9" ht="51" customHeight="1" x14ac:dyDescent="0.25">
      <c r="A1" s="115"/>
      <c r="B1" s="116"/>
      <c r="C1" s="119" t="s">
        <v>389</v>
      </c>
      <c r="D1" s="119"/>
      <c r="E1" s="119"/>
      <c r="F1" s="122">
        <v>44774</v>
      </c>
      <c r="G1" s="122"/>
      <c r="H1" s="122"/>
      <c r="I1" s="123"/>
    </row>
    <row r="2" spans="1:9" ht="52.5" customHeight="1" x14ac:dyDescent="0.25">
      <c r="A2" s="117"/>
      <c r="B2" s="118"/>
      <c r="C2" s="120" t="s">
        <v>390</v>
      </c>
      <c r="D2" s="120"/>
      <c r="E2" s="120"/>
      <c r="F2" s="120"/>
      <c r="G2" s="120"/>
      <c r="H2" s="120"/>
      <c r="I2" s="121"/>
    </row>
    <row r="3" spans="1:9" x14ac:dyDescent="0.25">
      <c r="A3" s="6"/>
      <c r="B3" s="5"/>
      <c r="C3" s="109"/>
      <c r="D3" s="109"/>
      <c r="E3" s="109"/>
      <c r="F3" s="110"/>
      <c r="G3" s="110"/>
      <c r="H3" s="5"/>
      <c r="I3" s="7"/>
    </row>
    <row r="4" spans="1:9" x14ac:dyDescent="0.25">
      <c r="A4" s="61"/>
      <c r="B4" s="14"/>
      <c r="C4" s="109"/>
      <c r="D4" s="109"/>
      <c r="E4" s="109"/>
      <c r="F4" s="110"/>
      <c r="G4" s="110"/>
      <c r="H4" s="5"/>
      <c r="I4" s="7"/>
    </row>
    <row r="5" spans="1:9" ht="18.75" x14ac:dyDescent="0.3">
      <c r="A5" s="11"/>
      <c r="B5" s="13" t="s">
        <v>387</v>
      </c>
      <c r="C5" s="109" t="s">
        <v>393</v>
      </c>
      <c r="D5" s="109"/>
      <c r="E5" s="109"/>
      <c r="F5" s="111" t="s">
        <v>391</v>
      </c>
      <c r="G5" s="111"/>
      <c r="H5" s="111"/>
      <c r="I5" s="112"/>
    </row>
    <row r="6" spans="1:9" ht="15.75" x14ac:dyDescent="0.25">
      <c r="A6" s="11"/>
      <c r="B6" s="12"/>
      <c r="C6" s="109" t="s">
        <v>392</v>
      </c>
      <c r="D6" s="109"/>
      <c r="E6" s="109"/>
      <c r="F6" s="113" t="s">
        <v>395</v>
      </c>
      <c r="G6" s="113"/>
      <c r="H6" s="113"/>
      <c r="I6" s="114"/>
    </row>
    <row r="7" spans="1:9" ht="15.75" x14ac:dyDescent="0.25">
      <c r="A7" s="11"/>
      <c r="B7" s="13" t="s">
        <v>314</v>
      </c>
      <c r="C7" s="5"/>
      <c r="D7" s="5"/>
      <c r="E7" s="5"/>
      <c r="F7" s="5"/>
      <c r="G7" s="5"/>
      <c r="H7" s="5"/>
      <c r="I7" s="7"/>
    </row>
    <row r="8" spans="1:9" ht="15.75" x14ac:dyDescent="0.25">
      <c r="A8" s="11"/>
      <c r="B8" s="12"/>
      <c r="C8" s="5"/>
      <c r="D8" s="5"/>
      <c r="E8" s="5"/>
      <c r="F8" s="5"/>
      <c r="G8" s="5"/>
      <c r="H8" s="5"/>
      <c r="I8" s="7"/>
    </row>
    <row r="9" spans="1:9" ht="15.75" x14ac:dyDescent="0.25">
      <c r="A9" s="11"/>
      <c r="B9" s="13" t="s">
        <v>388</v>
      </c>
      <c r="C9" s="5"/>
      <c r="D9" s="5"/>
      <c r="E9" s="5"/>
      <c r="F9" s="5"/>
      <c r="G9" s="5"/>
      <c r="H9" s="5"/>
      <c r="I9" s="7"/>
    </row>
    <row r="10" spans="1:9" ht="15.75" x14ac:dyDescent="0.25">
      <c r="A10" s="11"/>
      <c r="B10" s="12"/>
      <c r="C10" s="5"/>
      <c r="D10" s="5"/>
      <c r="E10" s="5"/>
      <c r="F10" s="5"/>
      <c r="G10" s="5"/>
      <c r="H10" s="5"/>
      <c r="I10" s="7"/>
    </row>
    <row r="11" spans="1:9" ht="15.75" x14ac:dyDescent="0.25">
      <c r="A11" s="11"/>
      <c r="B11" s="13" t="s">
        <v>318</v>
      </c>
      <c r="C11" s="5"/>
      <c r="D11" s="5"/>
      <c r="E11" s="5"/>
      <c r="F11" s="5"/>
      <c r="G11" s="5"/>
      <c r="H11" s="5"/>
      <c r="I11" s="7"/>
    </row>
    <row r="12" spans="1:9" x14ac:dyDescent="0.25">
      <c r="A12" s="6"/>
      <c r="B12" s="7"/>
      <c r="C12" s="5"/>
      <c r="D12" s="5"/>
      <c r="E12" s="5"/>
      <c r="F12" s="5"/>
      <c r="G12" s="5"/>
      <c r="H12" s="5"/>
      <c r="I12" s="7"/>
    </row>
    <row r="13" spans="1:9" ht="15.75" x14ac:dyDescent="0.25">
      <c r="A13" s="6"/>
      <c r="B13" s="13" t="s">
        <v>414</v>
      </c>
      <c r="C13" s="5"/>
      <c r="D13" s="5"/>
      <c r="E13" s="5"/>
      <c r="F13" s="5"/>
      <c r="G13" s="5"/>
      <c r="H13" s="5"/>
      <c r="I13" s="7"/>
    </row>
    <row r="14" spans="1:9" x14ac:dyDescent="0.25">
      <c r="A14" s="6"/>
      <c r="B14" s="7"/>
      <c r="C14" s="5"/>
      <c r="D14" s="5"/>
      <c r="E14" s="5"/>
      <c r="F14" s="5"/>
      <c r="G14" s="5"/>
      <c r="H14" s="5"/>
      <c r="I14" s="7"/>
    </row>
    <row r="15" spans="1:9" ht="15.75" x14ac:dyDescent="0.25">
      <c r="A15" s="6"/>
      <c r="B15" s="13" t="s">
        <v>394</v>
      </c>
      <c r="C15" s="5"/>
      <c r="D15" s="5"/>
      <c r="E15" s="5"/>
      <c r="F15" s="5"/>
      <c r="G15" s="5"/>
      <c r="H15" s="5"/>
      <c r="I15" s="7"/>
    </row>
    <row r="16" spans="1:9" x14ac:dyDescent="0.25">
      <c r="A16" s="8"/>
      <c r="B16" s="10"/>
      <c r="C16" s="5"/>
      <c r="D16" s="5"/>
      <c r="E16" s="5"/>
      <c r="F16" s="5"/>
      <c r="G16" s="5"/>
      <c r="H16" s="5"/>
      <c r="I16" s="7"/>
    </row>
    <row r="17" spans="1:9" x14ac:dyDescent="0.25">
      <c r="A17" s="6"/>
      <c r="B17" s="5"/>
      <c r="C17" s="5"/>
      <c r="D17" s="5"/>
      <c r="E17" s="5"/>
      <c r="F17" s="5"/>
      <c r="G17" s="5"/>
      <c r="H17" s="5"/>
      <c r="I17" s="7"/>
    </row>
    <row r="18" spans="1:9" x14ac:dyDescent="0.25">
      <c r="A18" s="6"/>
      <c r="B18" s="5"/>
      <c r="C18" s="5"/>
      <c r="D18" s="5"/>
      <c r="E18" s="5"/>
      <c r="F18" s="5"/>
      <c r="G18" s="5"/>
      <c r="H18" s="5"/>
      <c r="I18" s="7"/>
    </row>
    <row r="19" spans="1:9" x14ac:dyDescent="0.25">
      <c r="A19" s="6"/>
      <c r="B19" s="5"/>
      <c r="C19" s="5"/>
      <c r="D19" s="5"/>
      <c r="E19" s="5"/>
      <c r="F19" s="5"/>
      <c r="G19" s="5"/>
      <c r="H19" s="5"/>
      <c r="I19" s="7"/>
    </row>
    <row r="20" spans="1:9" x14ac:dyDescent="0.25">
      <c r="A20" s="6"/>
      <c r="B20" s="5"/>
      <c r="C20" s="5"/>
      <c r="D20" s="5"/>
      <c r="E20" s="5"/>
      <c r="F20" s="5"/>
      <c r="G20" s="5"/>
      <c r="H20" s="5"/>
      <c r="I20" s="7"/>
    </row>
    <row r="21" spans="1:9" x14ac:dyDescent="0.25">
      <c r="A21" s="6"/>
      <c r="B21" s="5"/>
      <c r="C21" s="5"/>
      <c r="D21" s="5"/>
      <c r="E21" s="5"/>
      <c r="F21" s="5"/>
      <c r="G21" s="5"/>
      <c r="H21" s="5"/>
      <c r="I21" s="7"/>
    </row>
    <row r="22" spans="1:9" x14ac:dyDescent="0.25">
      <c r="A22" s="6"/>
      <c r="B22" s="5"/>
      <c r="C22" s="5"/>
      <c r="D22" s="5"/>
      <c r="E22" s="5"/>
      <c r="F22" s="5"/>
      <c r="G22" s="5"/>
      <c r="H22" s="5"/>
      <c r="I22" s="7"/>
    </row>
    <row r="23" spans="1:9" x14ac:dyDescent="0.25">
      <c r="A23" s="6"/>
      <c r="B23" s="5"/>
      <c r="C23" s="5"/>
      <c r="D23" s="5"/>
      <c r="E23" s="5"/>
      <c r="F23" s="5"/>
      <c r="G23" s="5"/>
      <c r="H23" s="5"/>
      <c r="I23" s="7"/>
    </row>
    <row r="24" spans="1:9" x14ac:dyDescent="0.25">
      <c r="A24" s="6"/>
      <c r="B24" s="5"/>
      <c r="C24" s="5"/>
      <c r="D24" s="5"/>
      <c r="E24" s="5"/>
      <c r="F24" s="5"/>
      <c r="G24" s="5"/>
      <c r="H24" s="5"/>
      <c r="I24" s="7"/>
    </row>
    <row r="25" spans="1:9" x14ac:dyDescent="0.25">
      <c r="A25" s="6"/>
      <c r="B25" s="5"/>
      <c r="C25" s="5"/>
      <c r="D25" s="5"/>
      <c r="E25" s="5"/>
      <c r="F25" s="5"/>
      <c r="G25" s="5"/>
      <c r="H25" s="5"/>
      <c r="I25" s="7"/>
    </row>
    <row r="26" spans="1:9" x14ac:dyDescent="0.25">
      <c r="A26" s="6"/>
      <c r="B26" s="5"/>
      <c r="C26" s="5"/>
      <c r="D26" s="5"/>
      <c r="E26" s="5"/>
      <c r="F26" s="5"/>
      <c r="G26" s="5"/>
      <c r="H26" s="5"/>
      <c r="I26" s="7"/>
    </row>
    <row r="27" spans="1:9" x14ac:dyDescent="0.25">
      <c r="A27" s="8"/>
      <c r="B27" s="9"/>
      <c r="C27" s="9"/>
      <c r="D27" s="9"/>
      <c r="E27" s="9"/>
      <c r="F27" s="9"/>
      <c r="G27" s="9"/>
      <c r="H27" s="9"/>
      <c r="I27" s="10"/>
    </row>
  </sheetData>
  <sheetProtection password="C77D" sheet="1" objects="1" scenarios="1"/>
  <mergeCells count="12">
    <mergeCell ref="C3:E3"/>
    <mergeCell ref="F3:G3"/>
    <mergeCell ref="A1:B2"/>
    <mergeCell ref="C1:E1"/>
    <mergeCell ref="C2:I2"/>
    <mergeCell ref="F1:I1"/>
    <mergeCell ref="C4:E4"/>
    <mergeCell ref="F4:G4"/>
    <mergeCell ref="C5:E5"/>
    <mergeCell ref="C6:E6"/>
    <mergeCell ref="F5:I5"/>
    <mergeCell ref="F6:I6"/>
  </mergeCells>
  <hyperlinks>
    <hyperlink ref="B11" location="'ALK-AWD72 '!A1" display="ALK-AWD72 оконно-дверная система с терморазрывом (18,6Мб)"/>
    <hyperlink ref="B5" location="'ALK-45'!A1" display="ALK-45 &quot;холодная&quot; оконная система"/>
    <hyperlink ref="B13" location="Фурнитура!A1" display="Фурнитура"/>
    <hyperlink ref="B15" location="'Форма заказа'!A1" display="Форма заказа"/>
    <hyperlink ref="B7" location="'ALK-F50'!A1" display="ALK-F50 стоечно-ригельная система"/>
    <hyperlink ref="B9" location="'ALK-C60'!A1" display="ALK-С60 остекление балконов и лоджий"/>
  </hyperlink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4</xdr:col>
                <xdr:colOff>152400</xdr:colOff>
                <xdr:row>7</xdr:row>
                <xdr:rowOff>47625</xdr:rowOff>
              </from>
              <to>
                <xdr:col>6</xdr:col>
                <xdr:colOff>200025</xdr:colOff>
                <xdr:row>13</xdr:row>
                <xdr:rowOff>123825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pane ySplit="6" topLeftCell="A10" activePane="bottomLeft" state="frozen"/>
      <selection pane="bottomLeft" activeCell="C13" sqref="C13"/>
    </sheetView>
  </sheetViews>
  <sheetFormatPr defaultRowHeight="15" x14ac:dyDescent="0.25"/>
  <cols>
    <col min="1" max="1" width="6.28515625" customWidth="1"/>
    <col min="2" max="2" width="12.42578125" customWidth="1"/>
    <col min="3" max="3" width="64.28515625" customWidth="1"/>
    <col min="4" max="4" width="26.7109375" customWidth="1"/>
    <col min="5" max="5" width="25.42578125" customWidth="1"/>
  </cols>
  <sheetData>
    <row r="1" spans="1:7" ht="59.25" customHeight="1" x14ac:dyDescent="0.25">
      <c r="A1" s="124"/>
      <c r="B1" s="125"/>
      <c r="C1" s="133" t="s">
        <v>390</v>
      </c>
      <c r="D1" s="67" t="s">
        <v>389</v>
      </c>
      <c r="E1" s="63">
        <v>44713</v>
      </c>
    </row>
    <row r="2" spans="1:7" ht="21" customHeight="1" x14ac:dyDescent="0.3">
      <c r="A2" s="126"/>
      <c r="B2" s="127"/>
      <c r="C2" s="120"/>
      <c r="D2" s="62" t="s">
        <v>393</v>
      </c>
      <c r="E2" s="64" t="s">
        <v>391</v>
      </c>
      <c r="F2" s="20"/>
      <c r="G2" s="21"/>
    </row>
    <row r="3" spans="1:7" ht="15" customHeight="1" x14ac:dyDescent="0.25">
      <c r="A3" s="128"/>
      <c r="B3" s="129"/>
      <c r="C3" s="134"/>
      <c r="D3" s="65" t="s">
        <v>392</v>
      </c>
      <c r="E3" s="66" t="s">
        <v>395</v>
      </c>
      <c r="F3" s="15"/>
      <c r="G3" s="21"/>
    </row>
    <row r="4" spans="1:7" s="18" customFormat="1" ht="3.75" customHeight="1" x14ac:dyDescent="0.25">
      <c r="A4" s="1"/>
      <c r="B4" s="1"/>
      <c r="C4" s="16"/>
      <c r="D4" s="17"/>
      <c r="E4" s="17"/>
      <c r="F4" s="15"/>
    </row>
    <row r="5" spans="1:7" ht="30.75" customHeight="1" x14ac:dyDescent="0.25">
      <c r="A5" s="130" t="s">
        <v>374</v>
      </c>
      <c r="B5" s="131"/>
      <c r="C5" s="132"/>
      <c r="D5" s="135" t="s">
        <v>509</v>
      </c>
      <c r="E5" s="136"/>
    </row>
    <row r="6" spans="1:7" ht="45" customHeight="1" x14ac:dyDescent="0.25">
      <c r="A6" s="70" t="s">
        <v>312</v>
      </c>
      <c r="B6" s="71" t="s">
        <v>311</v>
      </c>
      <c r="C6" s="70" t="s">
        <v>313</v>
      </c>
      <c r="D6" s="69" t="s">
        <v>0</v>
      </c>
      <c r="E6" s="69" t="s">
        <v>396</v>
      </c>
      <c r="G6" s="19"/>
    </row>
    <row r="7" spans="1:7" x14ac:dyDescent="0.25">
      <c r="A7" s="72">
        <v>1</v>
      </c>
      <c r="B7" s="72" t="s">
        <v>449</v>
      </c>
      <c r="C7" s="72" t="s">
        <v>450</v>
      </c>
      <c r="D7" s="107">
        <f t="shared" ref="D7:D38" si="0">VLOOKUP(B7,Table,3,FALSE)</f>
        <v>125.02982333999999</v>
      </c>
      <c r="E7" s="107">
        <f t="shared" ref="E7:E38" si="1">VLOOKUP(B7,Table,4,FALSE)</f>
        <v>148.32</v>
      </c>
    </row>
    <row r="8" spans="1:7" x14ac:dyDescent="0.25">
      <c r="A8" s="72">
        <v>2</v>
      </c>
      <c r="B8" s="72" t="s">
        <v>451</v>
      </c>
      <c r="C8" s="72" t="s">
        <v>452</v>
      </c>
      <c r="D8" s="107">
        <f t="shared" si="0"/>
        <v>583.12283627999989</v>
      </c>
      <c r="E8" s="107" t="str">
        <f t="shared" si="1"/>
        <v>б/п</v>
      </c>
    </row>
    <row r="9" spans="1:7" x14ac:dyDescent="0.25">
      <c r="A9" s="72">
        <v>3</v>
      </c>
      <c r="B9" s="72" t="s">
        <v>453</v>
      </c>
      <c r="C9" s="72" t="s">
        <v>454</v>
      </c>
      <c r="D9" s="107">
        <f t="shared" si="0"/>
        <v>48.506151529999997</v>
      </c>
      <c r="E9" s="107" t="str">
        <f t="shared" si="1"/>
        <v>б/п</v>
      </c>
    </row>
    <row r="10" spans="1:7" x14ac:dyDescent="0.25">
      <c r="A10" s="72">
        <v>4</v>
      </c>
      <c r="B10" s="72" t="s">
        <v>455</v>
      </c>
      <c r="C10" s="72" t="s">
        <v>456</v>
      </c>
      <c r="D10" s="107">
        <f t="shared" si="0"/>
        <v>283.47523834000003</v>
      </c>
      <c r="E10" s="107">
        <f t="shared" si="1"/>
        <v>336.28469999999999</v>
      </c>
    </row>
    <row r="11" spans="1:7" x14ac:dyDescent="0.25">
      <c r="A11" s="72">
        <v>5</v>
      </c>
      <c r="B11" s="72" t="s">
        <v>457</v>
      </c>
      <c r="C11" s="72" t="s">
        <v>458</v>
      </c>
      <c r="D11" s="107">
        <f t="shared" si="0"/>
        <v>326.59424576000004</v>
      </c>
      <c r="E11" s="107">
        <f t="shared" si="1"/>
        <v>387.42419999999998</v>
      </c>
    </row>
    <row r="12" spans="1:7" x14ac:dyDescent="0.25">
      <c r="A12" s="72">
        <v>6</v>
      </c>
      <c r="B12" s="72" t="s">
        <v>413</v>
      </c>
      <c r="C12" s="72" t="s">
        <v>459</v>
      </c>
      <c r="D12" s="107">
        <f t="shared" si="0"/>
        <v>347.43254965</v>
      </c>
      <c r="E12" s="107">
        <f t="shared" si="1"/>
        <v>412.14420000000001</v>
      </c>
    </row>
    <row r="13" spans="1:7" x14ac:dyDescent="0.25">
      <c r="A13" s="72">
        <v>7</v>
      </c>
      <c r="B13" s="72" t="s">
        <v>460</v>
      </c>
      <c r="C13" s="72" t="s">
        <v>356</v>
      </c>
      <c r="D13" s="107">
        <f t="shared" si="0"/>
        <v>155.57154299000001</v>
      </c>
      <c r="E13" s="107">
        <f t="shared" si="1"/>
        <v>184.55540000000002</v>
      </c>
    </row>
    <row r="14" spans="1:7" x14ac:dyDescent="0.25">
      <c r="A14" s="72">
        <v>8</v>
      </c>
      <c r="B14" s="72" t="s">
        <v>461</v>
      </c>
      <c r="C14" s="72" t="s">
        <v>356</v>
      </c>
      <c r="D14" s="107">
        <f t="shared" si="0"/>
        <v>55.685367919999997</v>
      </c>
      <c r="E14" s="107">
        <f t="shared" si="1"/>
        <v>66.0642</v>
      </c>
    </row>
    <row r="15" spans="1:7" x14ac:dyDescent="0.25">
      <c r="A15" s="72">
        <v>9</v>
      </c>
      <c r="B15" s="72" t="s">
        <v>462</v>
      </c>
      <c r="C15" s="72" t="s">
        <v>463</v>
      </c>
      <c r="D15" s="107">
        <f t="shared" si="0"/>
        <v>349.58522184000003</v>
      </c>
      <c r="E15" s="107">
        <f t="shared" si="1"/>
        <v>414.70889999999997</v>
      </c>
    </row>
    <row r="16" spans="1:7" x14ac:dyDescent="0.25">
      <c r="A16" s="72">
        <v>10</v>
      </c>
      <c r="B16" s="72" t="s">
        <v>464</v>
      </c>
      <c r="C16" s="72" t="s">
        <v>465</v>
      </c>
      <c r="D16" s="107">
        <f t="shared" si="0"/>
        <v>375.81066984000006</v>
      </c>
      <c r="E16" s="107">
        <f t="shared" si="1"/>
        <v>445.81489999999997</v>
      </c>
    </row>
    <row r="17" spans="1:5" x14ac:dyDescent="0.25">
      <c r="A17" s="72">
        <v>11</v>
      </c>
      <c r="B17" s="72" t="s">
        <v>466</v>
      </c>
      <c r="C17" s="72" t="s">
        <v>467</v>
      </c>
      <c r="D17" s="107">
        <f t="shared" si="0"/>
        <v>413.90313305999996</v>
      </c>
      <c r="E17" s="107">
        <f t="shared" si="1"/>
        <v>491.00099999999998</v>
      </c>
    </row>
    <row r="18" spans="1:5" x14ac:dyDescent="0.25">
      <c r="A18" s="72">
        <v>12</v>
      </c>
      <c r="B18" s="72" t="s">
        <v>468</v>
      </c>
      <c r="C18" s="72" t="s">
        <v>469</v>
      </c>
      <c r="D18" s="107">
        <f t="shared" si="0"/>
        <v>345.99015000999998</v>
      </c>
      <c r="E18" s="107">
        <f t="shared" si="1"/>
        <v>410.44470000000001</v>
      </c>
    </row>
    <row r="19" spans="1:5" x14ac:dyDescent="0.25">
      <c r="A19" s="72">
        <v>13</v>
      </c>
      <c r="B19" s="72" t="s">
        <v>470</v>
      </c>
      <c r="C19" s="72" t="s">
        <v>471</v>
      </c>
      <c r="D19" s="107">
        <f t="shared" si="0"/>
        <v>372.58712519000005</v>
      </c>
      <c r="E19" s="107">
        <f t="shared" si="1"/>
        <v>441.98329999999999</v>
      </c>
    </row>
    <row r="20" spans="1:5" x14ac:dyDescent="0.25">
      <c r="A20" s="72">
        <v>14</v>
      </c>
      <c r="B20" s="72" t="s">
        <v>472</v>
      </c>
      <c r="C20" s="72" t="s">
        <v>473</v>
      </c>
      <c r="D20" s="107">
        <f t="shared" si="0"/>
        <v>410.30806123000002</v>
      </c>
      <c r="E20" s="107">
        <f t="shared" si="1"/>
        <v>486.73680000000002</v>
      </c>
    </row>
    <row r="21" spans="1:5" x14ac:dyDescent="0.25">
      <c r="A21" s="72">
        <v>15</v>
      </c>
      <c r="B21" s="72" t="s">
        <v>474</v>
      </c>
      <c r="C21" s="72" t="s">
        <v>475</v>
      </c>
      <c r="D21" s="107">
        <f t="shared" si="0"/>
        <v>321.56770155999999</v>
      </c>
      <c r="E21" s="107">
        <f t="shared" si="1"/>
        <v>381.46050000000002</v>
      </c>
    </row>
    <row r="22" spans="1:5" x14ac:dyDescent="0.25">
      <c r="A22" s="72">
        <v>16</v>
      </c>
      <c r="B22" s="72" t="s">
        <v>476</v>
      </c>
      <c r="C22" s="72" t="s">
        <v>477</v>
      </c>
      <c r="D22" s="107">
        <f t="shared" si="0"/>
        <v>333.06318959999999</v>
      </c>
      <c r="E22" s="107">
        <f t="shared" si="1"/>
        <v>395.09769999999997</v>
      </c>
    </row>
    <row r="23" spans="1:5" x14ac:dyDescent="0.25">
      <c r="A23" s="72">
        <v>17</v>
      </c>
      <c r="B23" s="72" t="s">
        <v>478</v>
      </c>
      <c r="C23" s="72" t="s">
        <v>479</v>
      </c>
      <c r="D23" s="107">
        <f t="shared" si="0"/>
        <v>422.16414917999998</v>
      </c>
      <c r="E23" s="107">
        <f t="shared" si="1"/>
        <v>500.8066</v>
      </c>
    </row>
    <row r="24" spans="1:5" x14ac:dyDescent="0.25">
      <c r="A24" s="72">
        <v>18</v>
      </c>
      <c r="B24" s="72" t="s">
        <v>480</v>
      </c>
      <c r="C24" s="72" t="s">
        <v>481</v>
      </c>
      <c r="D24" s="107">
        <f t="shared" si="0"/>
        <v>131.49876718000002</v>
      </c>
      <c r="E24" s="107">
        <f t="shared" si="1"/>
        <v>155.99349999999998</v>
      </c>
    </row>
    <row r="25" spans="1:5" x14ac:dyDescent="0.25">
      <c r="A25" s="72">
        <v>19</v>
      </c>
      <c r="B25" s="72" t="s">
        <v>482</v>
      </c>
      <c r="C25" s="72" t="s">
        <v>481</v>
      </c>
      <c r="D25" s="107">
        <f t="shared" si="0"/>
        <v>139.39918338999999</v>
      </c>
      <c r="E25" s="107">
        <f t="shared" si="1"/>
        <v>165.3665</v>
      </c>
    </row>
    <row r="26" spans="1:5" x14ac:dyDescent="0.25">
      <c r="A26" s="72">
        <v>20</v>
      </c>
      <c r="B26" s="72" t="s">
        <v>483</v>
      </c>
      <c r="C26" s="72" t="s">
        <v>484</v>
      </c>
      <c r="D26" s="107">
        <f t="shared" si="0"/>
        <v>242.88043029000002</v>
      </c>
      <c r="E26" s="107">
        <f t="shared" si="1"/>
        <v>288.12190000000004</v>
      </c>
    </row>
    <row r="27" spans="1:5" x14ac:dyDescent="0.25">
      <c r="A27" s="72">
        <v>21</v>
      </c>
      <c r="B27" s="72" t="s">
        <v>485</v>
      </c>
      <c r="C27" s="72" t="s">
        <v>486</v>
      </c>
      <c r="D27" s="107">
        <f t="shared" si="0"/>
        <v>54.614495460000001</v>
      </c>
      <c r="E27" s="107">
        <f t="shared" si="1"/>
        <v>64.786999999999992</v>
      </c>
    </row>
    <row r="28" spans="1:5" x14ac:dyDescent="0.25">
      <c r="A28" s="72">
        <v>22</v>
      </c>
      <c r="B28" s="72" t="s">
        <v>487</v>
      </c>
      <c r="C28" s="72" t="s">
        <v>488</v>
      </c>
      <c r="D28" s="107">
        <f t="shared" si="0"/>
        <v>68.262655690000003</v>
      </c>
      <c r="E28" s="107">
        <f t="shared" si="1"/>
        <v>80.9786</v>
      </c>
    </row>
    <row r="29" spans="1:5" x14ac:dyDescent="0.25">
      <c r="A29" s="72">
        <v>23</v>
      </c>
      <c r="B29" s="72" t="s">
        <v>489</v>
      </c>
      <c r="C29" s="72" t="s">
        <v>490</v>
      </c>
      <c r="D29" s="107">
        <f t="shared" si="0"/>
        <v>139.04951075</v>
      </c>
      <c r="E29" s="107">
        <f t="shared" si="1"/>
        <v>164.9442</v>
      </c>
    </row>
    <row r="30" spans="1:5" x14ac:dyDescent="0.25">
      <c r="A30" s="72">
        <v>24</v>
      </c>
      <c r="B30" s="72" t="s">
        <v>491</v>
      </c>
      <c r="C30" s="72" t="s">
        <v>492</v>
      </c>
      <c r="D30" s="107">
        <f t="shared" si="0"/>
        <v>69.705055329999993</v>
      </c>
      <c r="E30" s="107">
        <f t="shared" si="1"/>
        <v>82.688400000000001</v>
      </c>
    </row>
    <row r="31" spans="1:5" x14ac:dyDescent="0.25">
      <c r="A31" s="72">
        <v>25</v>
      </c>
      <c r="B31" s="72" t="s">
        <v>493</v>
      </c>
      <c r="C31" s="72" t="s">
        <v>494</v>
      </c>
      <c r="D31" s="107">
        <f t="shared" si="0"/>
        <v>199.40082296</v>
      </c>
      <c r="E31" s="107">
        <f t="shared" si="1"/>
        <v>236.5498</v>
      </c>
    </row>
    <row r="32" spans="1:5" x14ac:dyDescent="0.25">
      <c r="A32" s="72">
        <v>26</v>
      </c>
      <c r="B32" s="72" t="s">
        <v>495</v>
      </c>
      <c r="C32" s="72" t="s">
        <v>496</v>
      </c>
      <c r="D32" s="107">
        <f t="shared" si="0"/>
        <v>95.930503330000008</v>
      </c>
      <c r="E32" s="107">
        <f t="shared" si="1"/>
        <v>113.79440000000001</v>
      </c>
    </row>
    <row r="33" spans="1:5" x14ac:dyDescent="0.25">
      <c r="A33" s="72">
        <v>27</v>
      </c>
      <c r="B33" s="72" t="s">
        <v>497</v>
      </c>
      <c r="C33" s="72" t="s">
        <v>498</v>
      </c>
      <c r="D33" s="107">
        <f t="shared" si="0"/>
        <v>358.56743777999998</v>
      </c>
      <c r="E33" s="107">
        <f t="shared" si="1"/>
        <v>425.35910000000001</v>
      </c>
    </row>
    <row r="34" spans="1:5" x14ac:dyDescent="0.25">
      <c r="A34" s="72">
        <v>28</v>
      </c>
      <c r="B34" s="72" t="s">
        <v>499</v>
      </c>
      <c r="C34" s="72" t="s">
        <v>500</v>
      </c>
      <c r="D34" s="107">
        <f t="shared" si="0"/>
        <v>407.79478912999997</v>
      </c>
      <c r="E34" s="107">
        <f t="shared" si="1"/>
        <v>483.74980000000005</v>
      </c>
    </row>
    <row r="35" spans="1:5" x14ac:dyDescent="0.25">
      <c r="A35" s="72">
        <v>29</v>
      </c>
      <c r="B35" s="72" t="s">
        <v>501</v>
      </c>
      <c r="C35" s="72" t="s">
        <v>502</v>
      </c>
      <c r="D35" s="107">
        <f t="shared" si="0"/>
        <v>407.79478912999997</v>
      </c>
      <c r="E35" s="107">
        <f t="shared" si="1"/>
        <v>483.74980000000005</v>
      </c>
    </row>
    <row r="36" spans="1:5" x14ac:dyDescent="0.25">
      <c r="A36" s="72">
        <v>30</v>
      </c>
      <c r="B36" s="72" t="s">
        <v>503</v>
      </c>
      <c r="C36" s="72" t="s">
        <v>504</v>
      </c>
      <c r="D36" s="107">
        <f t="shared" si="0"/>
        <v>378.69546911999998</v>
      </c>
      <c r="E36" s="107">
        <f t="shared" si="1"/>
        <v>449.23449999999997</v>
      </c>
    </row>
    <row r="37" spans="1:5" x14ac:dyDescent="0.25">
      <c r="A37" s="72">
        <v>31</v>
      </c>
      <c r="B37" s="72" t="s">
        <v>505</v>
      </c>
      <c r="C37" s="72" t="s">
        <v>506</v>
      </c>
      <c r="D37" s="107">
        <f t="shared" si="0"/>
        <v>533.54581228999996</v>
      </c>
      <c r="E37" s="107">
        <f t="shared" si="1"/>
        <v>632.92470000000003</v>
      </c>
    </row>
    <row r="38" spans="1:5" x14ac:dyDescent="0.25">
      <c r="A38" s="72">
        <v>32</v>
      </c>
      <c r="B38" s="72" t="s">
        <v>507</v>
      </c>
      <c r="C38" s="72" t="s">
        <v>508</v>
      </c>
      <c r="D38" s="107">
        <f t="shared" si="0"/>
        <v>481.08398902000005</v>
      </c>
      <c r="E38" s="107">
        <f t="shared" si="1"/>
        <v>570.70240000000001</v>
      </c>
    </row>
  </sheetData>
  <sheetProtection password="C77D" sheet="1" objects="1" scenarios="1" formatCells="0" formatColumns="0" formatRows="0" insertColumns="0" insertRows="0" insertHyperlinks="0" deleteColumns="0" deleteRows="0" sort="0" autoFilter="0" pivotTables="0"/>
  <autoFilter ref="A6:E38"/>
  <mergeCells count="4">
    <mergeCell ref="A1:B3"/>
    <mergeCell ref="A5:C5"/>
    <mergeCell ref="C1:C3"/>
    <mergeCell ref="D5:E5"/>
  </mergeCells>
  <pageMargins left="0.25" right="0.25" top="0.75" bottom="0.75" header="0.3" footer="0.3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workbookViewId="0">
      <pane ySplit="6" topLeftCell="A87" activePane="bottomLeft" state="frozen"/>
      <selection pane="bottomLeft" sqref="A1:B3"/>
    </sheetView>
  </sheetViews>
  <sheetFormatPr defaultRowHeight="15" x14ac:dyDescent="0.25"/>
  <cols>
    <col min="1" max="1" width="6.28515625" customWidth="1"/>
    <col min="2" max="2" width="12.42578125" customWidth="1"/>
    <col min="3" max="3" width="64.28515625" customWidth="1"/>
    <col min="4" max="4" width="26.7109375" customWidth="1"/>
    <col min="5" max="5" width="25.42578125" customWidth="1"/>
  </cols>
  <sheetData>
    <row r="1" spans="1:7" ht="59.25" customHeight="1" x14ac:dyDescent="0.25">
      <c r="A1" s="124"/>
      <c r="B1" s="125"/>
      <c r="C1" s="133" t="s">
        <v>390</v>
      </c>
      <c r="D1" s="78" t="s">
        <v>389</v>
      </c>
      <c r="E1" s="74">
        <v>44713</v>
      </c>
    </row>
    <row r="2" spans="1:7" ht="21" customHeight="1" x14ac:dyDescent="0.3">
      <c r="A2" s="126"/>
      <c r="B2" s="127"/>
      <c r="C2" s="120"/>
      <c r="D2" s="73" t="s">
        <v>393</v>
      </c>
      <c r="E2" s="75" t="s">
        <v>391</v>
      </c>
      <c r="F2" s="20"/>
      <c r="G2" s="21"/>
    </row>
    <row r="3" spans="1:7" ht="15" customHeight="1" x14ac:dyDescent="0.25">
      <c r="A3" s="128"/>
      <c r="B3" s="129"/>
      <c r="C3" s="134"/>
      <c r="D3" s="79" t="s">
        <v>392</v>
      </c>
      <c r="E3" s="80" t="s">
        <v>395</v>
      </c>
      <c r="F3" s="15"/>
      <c r="G3" s="21"/>
    </row>
    <row r="4" spans="1:7" s="18" customFormat="1" ht="3.75" customHeight="1" x14ac:dyDescent="0.25">
      <c r="A4" s="76"/>
      <c r="B4" s="76"/>
      <c r="C4" s="16"/>
      <c r="D4" s="17"/>
      <c r="E4" s="17"/>
      <c r="F4" s="15"/>
    </row>
    <row r="5" spans="1:7" ht="30.75" customHeight="1" x14ac:dyDescent="0.25">
      <c r="A5" s="130" t="s">
        <v>310</v>
      </c>
      <c r="B5" s="131"/>
      <c r="C5" s="132"/>
      <c r="D5" s="135" t="s">
        <v>509</v>
      </c>
      <c r="E5" s="136"/>
    </row>
    <row r="6" spans="1:7" ht="45" customHeight="1" x14ac:dyDescent="0.25">
      <c r="A6" s="70" t="s">
        <v>312</v>
      </c>
      <c r="B6" s="71" t="s">
        <v>311</v>
      </c>
      <c r="C6" s="70" t="s">
        <v>313</v>
      </c>
      <c r="D6" s="77" t="s">
        <v>0</v>
      </c>
      <c r="E6" s="77" t="s">
        <v>396</v>
      </c>
      <c r="G6" s="19"/>
    </row>
    <row r="7" spans="1:7" x14ac:dyDescent="0.25">
      <c r="A7" s="72">
        <v>1</v>
      </c>
      <c r="B7" s="72" t="s">
        <v>400</v>
      </c>
      <c r="C7" s="72" t="s">
        <v>1</v>
      </c>
      <c r="D7" s="107">
        <f t="shared" ref="D7:D38" si="0">VLOOKUP(B7,Table,3,FALSE)</f>
        <v>243.60163011000003</v>
      </c>
      <c r="E7" s="107">
        <f t="shared" ref="E7:E38" si="1">VLOOKUP(B7,Table,4,FALSE)</f>
        <v>288.97680000000003</v>
      </c>
    </row>
    <row r="8" spans="1:7" x14ac:dyDescent="0.25">
      <c r="A8" s="72">
        <v>2</v>
      </c>
      <c r="B8" s="72" t="s">
        <v>2</v>
      </c>
      <c r="C8" s="72" t="s">
        <v>1</v>
      </c>
      <c r="D8" s="107">
        <f t="shared" si="0"/>
        <v>243.60163011000003</v>
      </c>
      <c r="E8" s="107">
        <f t="shared" si="1"/>
        <v>288.97680000000003</v>
      </c>
    </row>
    <row r="9" spans="1:7" x14ac:dyDescent="0.25">
      <c r="A9" s="72">
        <v>3</v>
      </c>
      <c r="B9" s="72" t="s">
        <v>3</v>
      </c>
      <c r="C9" s="72" t="s">
        <v>4</v>
      </c>
      <c r="D9" s="107">
        <f t="shared" si="0"/>
        <v>275.57482212999997</v>
      </c>
      <c r="E9" s="107">
        <f t="shared" si="1"/>
        <v>326.90139999999997</v>
      </c>
    </row>
    <row r="10" spans="1:7" x14ac:dyDescent="0.25">
      <c r="A10" s="72">
        <v>4</v>
      </c>
      <c r="B10" s="72" t="s">
        <v>5</v>
      </c>
      <c r="C10" s="72" t="s">
        <v>6</v>
      </c>
      <c r="D10" s="107">
        <f t="shared" si="0"/>
        <v>220.59972675999998</v>
      </c>
      <c r="E10" s="107">
        <f t="shared" si="1"/>
        <v>261.69209999999998</v>
      </c>
    </row>
    <row r="11" spans="1:7" x14ac:dyDescent="0.25">
      <c r="A11" s="72">
        <v>5</v>
      </c>
      <c r="B11" s="72" t="s">
        <v>7</v>
      </c>
      <c r="C11" s="72" t="s">
        <v>8</v>
      </c>
      <c r="D11" s="107">
        <f t="shared" si="0"/>
        <v>137.24651120000001</v>
      </c>
      <c r="E11" s="107">
        <f t="shared" si="1"/>
        <v>162.81209999999999</v>
      </c>
    </row>
    <row r="12" spans="1:7" x14ac:dyDescent="0.25">
      <c r="A12" s="72">
        <v>6</v>
      </c>
      <c r="B12" s="72" t="s">
        <v>9</v>
      </c>
      <c r="C12" s="72" t="s">
        <v>10</v>
      </c>
      <c r="D12" s="107">
        <f t="shared" si="0"/>
        <v>235.69028662999997</v>
      </c>
      <c r="E12" s="107">
        <f t="shared" si="1"/>
        <v>279.59350000000001</v>
      </c>
    </row>
    <row r="13" spans="1:7" x14ac:dyDescent="0.25">
      <c r="A13" s="72">
        <v>7</v>
      </c>
      <c r="B13" s="72" t="s">
        <v>11</v>
      </c>
      <c r="C13" s="72" t="s">
        <v>12</v>
      </c>
      <c r="D13" s="107">
        <f t="shared" si="0"/>
        <v>190.41860702</v>
      </c>
      <c r="E13" s="107">
        <f t="shared" si="1"/>
        <v>225.88929999999999</v>
      </c>
    </row>
    <row r="14" spans="1:7" x14ac:dyDescent="0.25">
      <c r="A14" s="72">
        <v>8</v>
      </c>
      <c r="B14" s="72" t="s">
        <v>13</v>
      </c>
      <c r="C14" s="72" t="s">
        <v>14</v>
      </c>
      <c r="D14" s="107">
        <f t="shared" si="0"/>
        <v>439.76798114999997</v>
      </c>
      <c r="E14" s="107">
        <f t="shared" si="1"/>
        <v>521.68470000000002</v>
      </c>
    </row>
    <row r="15" spans="1:7" x14ac:dyDescent="0.25">
      <c r="A15" s="72">
        <v>9</v>
      </c>
      <c r="B15" s="72" t="s">
        <v>15</v>
      </c>
      <c r="C15" s="72" t="s">
        <v>16</v>
      </c>
      <c r="D15" s="107">
        <f t="shared" si="0"/>
        <v>541.44622850000007</v>
      </c>
      <c r="E15" s="107">
        <f t="shared" si="1"/>
        <v>642.30799999999999</v>
      </c>
    </row>
    <row r="16" spans="1:7" x14ac:dyDescent="0.25">
      <c r="A16" s="72">
        <v>10</v>
      </c>
      <c r="B16" s="72" t="s">
        <v>17</v>
      </c>
      <c r="C16" s="72" t="s">
        <v>18</v>
      </c>
      <c r="D16" s="107">
        <f t="shared" si="0"/>
        <v>493.66127678999999</v>
      </c>
      <c r="E16" s="107">
        <f t="shared" si="1"/>
        <v>585.6167999999999</v>
      </c>
    </row>
    <row r="17" spans="1:5" x14ac:dyDescent="0.25">
      <c r="A17" s="72">
        <v>11</v>
      </c>
      <c r="B17" s="72" t="s">
        <v>19</v>
      </c>
      <c r="C17" s="72" t="s">
        <v>20</v>
      </c>
      <c r="D17" s="107">
        <f t="shared" si="0"/>
        <v>335.93706161</v>
      </c>
      <c r="E17" s="107">
        <f t="shared" si="1"/>
        <v>398.50699999999995</v>
      </c>
    </row>
    <row r="18" spans="1:5" x14ac:dyDescent="0.25">
      <c r="A18" s="72">
        <v>12</v>
      </c>
      <c r="B18" s="72" t="s">
        <v>21</v>
      </c>
      <c r="C18" s="72" t="s">
        <v>22</v>
      </c>
      <c r="D18" s="107">
        <f t="shared" si="0"/>
        <v>345.99015000999998</v>
      </c>
      <c r="E18" s="107">
        <f t="shared" si="1"/>
        <v>410.44470000000001</v>
      </c>
    </row>
    <row r="19" spans="1:5" x14ac:dyDescent="0.25">
      <c r="A19" s="72">
        <v>13</v>
      </c>
      <c r="B19" s="72" t="s">
        <v>23</v>
      </c>
      <c r="C19" s="72" t="s">
        <v>24</v>
      </c>
      <c r="D19" s="107">
        <f t="shared" si="0"/>
        <v>391.98302944</v>
      </c>
      <c r="E19" s="107">
        <f t="shared" si="1"/>
        <v>465.00379999999996</v>
      </c>
    </row>
    <row r="20" spans="1:5" x14ac:dyDescent="0.25">
      <c r="A20" s="72">
        <v>14</v>
      </c>
      <c r="B20" s="72" t="s">
        <v>25</v>
      </c>
      <c r="C20" s="72" t="s">
        <v>14</v>
      </c>
      <c r="D20" s="107">
        <f t="shared" si="0"/>
        <v>440.84978088000003</v>
      </c>
      <c r="E20" s="107">
        <f t="shared" si="1"/>
        <v>522.96190000000001</v>
      </c>
    </row>
    <row r="21" spans="1:5" x14ac:dyDescent="0.25">
      <c r="A21" s="72">
        <v>15</v>
      </c>
      <c r="B21" s="72" t="s">
        <v>26</v>
      </c>
      <c r="C21" s="72" t="s">
        <v>27</v>
      </c>
      <c r="D21" s="107">
        <f t="shared" si="0"/>
        <v>475.33624500000002</v>
      </c>
      <c r="E21" s="107">
        <f t="shared" si="1"/>
        <v>563.88380000000006</v>
      </c>
    </row>
    <row r="22" spans="1:5" x14ac:dyDescent="0.25">
      <c r="A22" s="72">
        <v>16</v>
      </c>
      <c r="B22" s="72" t="s">
        <v>28</v>
      </c>
      <c r="C22" s="72" t="s">
        <v>29</v>
      </c>
      <c r="D22" s="107">
        <f t="shared" si="0"/>
        <v>455.57974084000006</v>
      </c>
      <c r="E22" s="107">
        <f t="shared" si="1"/>
        <v>540.44100000000003</v>
      </c>
    </row>
    <row r="23" spans="1:5" x14ac:dyDescent="0.25">
      <c r="A23" s="72">
        <v>17</v>
      </c>
      <c r="B23" s="72" t="s">
        <v>30</v>
      </c>
      <c r="C23" s="72" t="s">
        <v>31</v>
      </c>
      <c r="D23" s="107">
        <f t="shared" si="0"/>
        <v>288.87330972000001</v>
      </c>
      <c r="E23" s="107">
        <f t="shared" si="1"/>
        <v>342.68099999999998</v>
      </c>
    </row>
    <row r="24" spans="1:5" x14ac:dyDescent="0.25">
      <c r="A24" s="72">
        <v>18</v>
      </c>
      <c r="B24" s="72" t="s">
        <v>32</v>
      </c>
      <c r="C24" s="72" t="s">
        <v>33</v>
      </c>
      <c r="D24" s="107">
        <f t="shared" si="0"/>
        <v>369.35265327000002</v>
      </c>
      <c r="E24" s="107">
        <f t="shared" si="1"/>
        <v>438.15170000000001</v>
      </c>
    </row>
    <row r="25" spans="1:5" x14ac:dyDescent="0.25">
      <c r="A25" s="72">
        <v>19</v>
      </c>
      <c r="B25" s="72" t="s">
        <v>34</v>
      </c>
      <c r="C25" s="72" t="s">
        <v>35</v>
      </c>
      <c r="D25" s="107">
        <f t="shared" si="0"/>
        <v>434.74143695000004</v>
      </c>
      <c r="E25" s="107">
        <f t="shared" si="1"/>
        <v>515.721</v>
      </c>
    </row>
    <row r="26" spans="1:5" x14ac:dyDescent="0.25">
      <c r="A26" s="72">
        <v>20</v>
      </c>
      <c r="B26" s="72" t="s">
        <v>36</v>
      </c>
      <c r="C26" s="72" t="s">
        <v>37</v>
      </c>
      <c r="D26" s="107">
        <f t="shared" si="0"/>
        <v>488.63473259</v>
      </c>
      <c r="E26" s="107">
        <f t="shared" si="1"/>
        <v>579.65309999999999</v>
      </c>
    </row>
    <row r="27" spans="1:5" x14ac:dyDescent="0.25">
      <c r="A27" s="72">
        <v>21</v>
      </c>
      <c r="B27" s="72" t="s">
        <v>38</v>
      </c>
      <c r="C27" s="72" t="s">
        <v>39</v>
      </c>
      <c r="D27" s="107">
        <f t="shared" si="0"/>
        <v>105.27331918</v>
      </c>
      <c r="E27" s="107">
        <f t="shared" si="1"/>
        <v>124.87719999999999</v>
      </c>
    </row>
    <row r="28" spans="1:5" x14ac:dyDescent="0.25">
      <c r="A28" s="72">
        <v>22</v>
      </c>
      <c r="B28" s="72" t="s">
        <v>40</v>
      </c>
      <c r="C28" s="72" t="s">
        <v>41</v>
      </c>
      <c r="D28" s="107">
        <f t="shared" si="0"/>
        <v>64.667583859999993</v>
      </c>
      <c r="E28" s="107">
        <f t="shared" si="1"/>
        <v>76.714399999999998</v>
      </c>
    </row>
    <row r="29" spans="1:5" x14ac:dyDescent="0.25">
      <c r="A29" s="72">
        <v>23</v>
      </c>
      <c r="B29" s="72" t="s">
        <v>42</v>
      </c>
      <c r="C29" s="72" t="s">
        <v>43</v>
      </c>
      <c r="D29" s="107">
        <f t="shared" si="0"/>
        <v>62.875511579999994</v>
      </c>
      <c r="E29" s="107">
        <f t="shared" si="1"/>
        <v>74.592600000000004</v>
      </c>
    </row>
    <row r="30" spans="1:5" x14ac:dyDescent="0.25">
      <c r="A30" s="72">
        <v>24</v>
      </c>
      <c r="B30" s="72" t="s">
        <v>44</v>
      </c>
      <c r="C30" s="72" t="s">
        <v>45</v>
      </c>
      <c r="D30" s="107">
        <f t="shared" si="0"/>
        <v>61.433111939999996</v>
      </c>
      <c r="E30" s="107">
        <f t="shared" si="1"/>
        <v>72.882800000000003</v>
      </c>
    </row>
    <row r="31" spans="1:5" x14ac:dyDescent="0.25">
      <c r="A31" s="72">
        <v>25</v>
      </c>
      <c r="B31" s="72" t="s">
        <v>46</v>
      </c>
      <c r="C31" s="72" t="s">
        <v>47</v>
      </c>
      <c r="D31" s="107">
        <f t="shared" si="0"/>
        <v>196.88755086</v>
      </c>
      <c r="E31" s="107">
        <f t="shared" si="1"/>
        <v>233.56279999999998</v>
      </c>
    </row>
    <row r="32" spans="1:5" x14ac:dyDescent="0.25">
      <c r="A32" s="72">
        <v>26</v>
      </c>
      <c r="B32" s="72" t="s">
        <v>48</v>
      </c>
      <c r="C32" s="72" t="s">
        <v>47</v>
      </c>
      <c r="D32" s="107">
        <f t="shared" si="0"/>
        <v>192.94280639000002</v>
      </c>
      <c r="E32" s="107">
        <f t="shared" si="1"/>
        <v>228.87630000000001</v>
      </c>
    </row>
    <row r="33" spans="1:5" x14ac:dyDescent="0.25">
      <c r="A33" s="72">
        <v>27</v>
      </c>
      <c r="B33" s="72" t="s">
        <v>49</v>
      </c>
      <c r="C33" s="72" t="s">
        <v>50</v>
      </c>
      <c r="D33" s="107">
        <f t="shared" si="0"/>
        <v>240.72775810000002</v>
      </c>
      <c r="E33" s="107">
        <f t="shared" si="1"/>
        <v>285.5675</v>
      </c>
    </row>
    <row r="34" spans="1:5" x14ac:dyDescent="0.25">
      <c r="A34" s="72">
        <v>28</v>
      </c>
      <c r="B34" s="72" t="s">
        <v>51</v>
      </c>
      <c r="C34" s="72" t="s">
        <v>52</v>
      </c>
      <c r="D34" s="107">
        <f t="shared" si="0"/>
        <v>134.73323909999999</v>
      </c>
      <c r="E34" s="107">
        <f t="shared" si="1"/>
        <v>159.83539999999999</v>
      </c>
    </row>
    <row r="35" spans="1:5" x14ac:dyDescent="0.25">
      <c r="A35" s="72">
        <v>29</v>
      </c>
      <c r="B35" s="72" t="s">
        <v>53</v>
      </c>
      <c r="C35" s="72" t="s">
        <v>54</v>
      </c>
      <c r="D35" s="107">
        <f t="shared" si="0"/>
        <v>349.58522184000003</v>
      </c>
      <c r="E35" s="107">
        <f t="shared" si="1"/>
        <v>414.70889999999997</v>
      </c>
    </row>
    <row r="36" spans="1:5" x14ac:dyDescent="0.25">
      <c r="A36" s="72">
        <v>30</v>
      </c>
      <c r="B36" s="72" t="s">
        <v>55</v>
      </c>
      <c r="C36" s="72" t="s">
        <v>56</v>
      </c>
      <c r="D36" s="107">
        <f t="shared" si="0"/>
        <v>171.02270277</v>
      </c>
      <c r="E36" s="107">
        <f t="shared" si="1"/>
        <v>202.87909999999999</v>
      </c>
    </row>
    <row r="37" spans="1:5" x14ac:dyDescent="0.25">
      <c r="A37" s="72">
        <v>31</v>
      </c>
      <c r="B37" s="72" t="s">
        <v>57</v>
      </c>
      <c r="C37" s="72" t="s">
        <v>58</v>
      </c>
      <c r="D37" s="107">
        <f t="shared" si="0"/>
        <v>194.73487867000003</v>
      </c>
      <c r="E37" s="107">
        <f t="shared" si="1"/>
        <v>231.00839999999999</v>
      </c>
    </row>
    <row r="38" spans="1:5" x14ac:dyDescent="0.25">
      <c r="A38" s="72">
        <v>32</v>
      </c>
      <c r="B38" s="72" t="s">
        <v>59</v>
      </c>
      <c r="C38" s="72" t="s">
        <v>60</v>
      </c>
      <c r="D38" s="107">
        <f t="shared" si="0"/>
        <v>231.02434234</v>
      </c>
      <c r="E38" s="107">
        <f t="shared" si="1"/>
        <v>274.0521</v>
      </c>
    </row>
    <row r="39" spans="1:5" x14ac:dyDescent="0.25">
      <c r="A39" s="72">
        <v>33</v>
      </c>
      <c r="B39" s="72" t="s">
        <v>61</v>
      </c>
      <c r="C39" s="72" t="s">
        <v>62</v>
      </c>
      <c r="D39" s="107">
        <f t="shared" ref="D39:D98" si="2">VLOOKUP(B39,Table,3,FALSE)</f>
        <v>265.87140636999999</v>
      </c>
      <c r="E39" s="107">
        <f t="shared" ref="E39:E96" si="3">VLOOKUP(B39,Table,4,FALSE)</f>
        <v>315.3963</v>
      </c>
    </row>
    <row r="40" spans="1:5" x14ac:dyDescent="0.25">
      <c r="A40" s="72">
        <v>34</v>
      </c>
      <c r="B40" s="72" t="s">
        <v>53</v>
      </c>
      <c r="C40" s="72" t="s">
        <v>63</v>
      </c>
      <c r="D40" s="107">
        <f t="shared" si="2"/>
        <v>349.58522184000003</v>
      </c>
      <c r="E40" s="107">
        <f t="shared" si="3"/>
        <v>414.70889999999997</v>
      </c>
    </row>
    <row r="41" spans="1:5" x14ac:dyDescent="0.25">
      <c r="A41" s="72">
        <v>35</v>
      </c>
      <c r="B41" s="72" t="s">
        <v>64</v>
      </c>
      <c r="C41" s="72" t="s">
        <v>65</v>
      </c>
      <c r="D41" s="107">
        <f t="shared" si="2"/>
        <v>140.12038321</v>
      </c>
      <c r="E41" s="107">
        <f t="shared" si="3"/>
        <v>166.22139999999999</v>
      </c>
    </row>
    <row r="42" spans="1:5" x14ac:dyDescent="0.25">
      <c r="A42" s="72">
        <v>36</v>
      </c>
      <c r="B42" s="72" t="s">
        <v>66</v>
      </c>
      <c r="C42" s="72" t="s">
        <v>67</v>
      </c>
      <c r="D42" s="107">
        <f t="shared" si="2"/>
        <v>111.38166311000001</v>
      </c>
      <c r="E42" s="107">
        <f t="shared" si="3"/>
        <v>132.1284</v>
      </c>
    </row>
    <row r="43" spans="1:5" x14ac:dyDescent="0.25">
      <c r="A43" s="72">
        <v>37</v>
      </c>
      <c r="B43" s="72" t="s">
        <v>68</v>
      </c>
      <c r="C43" s="72" t="s">
        <v>69</v>
      </c>
      <c r="D43" s="107">
        <f t="shared" si="2"/>
        <v>86.227087570000009</v>
      </c>
      <c r="E43" s="107">
        <f t="shared" si="3"/>
        <v>102.2893</v>
      </c>
    </row>
    <row r="44" spans="1:5" x14ac:dyDescent="0.25">
      <c r="A44" s="72">
        <v>38</v>
      </c>
      <c r="B44" s="72" t="s">
        <v>70</v>
      </c>
      <c r="C44" s="72" t="s">
        <v>71</v>
      </c>
      <c r="D44" s="107">
        <f t="shared" si="2"/>
        <v>35.928863760000006</v>
      </c>
      <c r="E44" s="107">
        <f t="shared" si="3"/>
        <v>42.621400000000001</v>
      </c>
    </row>
    <row r="45" spans="1:5" x14ac:dyDescent="0.25">
      <c r="A45" s="72">
        <v>39</v>
      </c>
      <c r="B45" s="72" t="s">
        <v>72</v>
      </c>
      <c r="C45" s="72" t="s">
        <v>73</v>
      </c>
      <c r="D45" s="107">
        <f t="shared" si="2"/>
        <v>402.40764501999996</v>
      </c>
      <c r="E45" s="107" t="str">
        <f t="shared" si="3"/>
        <v>б/п</v>
      </c>
    </row>
    <row r="46" spans="1:5" x14ac:dyDescent="0.25">
      <c r="A46" s="72">
        <v>40</v>
      </c>
      <c r="B46" s="72" t="s">
        <v>515</v>
      </c>
      <c r="C46" s="72" t="s">
        <v>75</v>
      </c>
      <c r="D46" s="107">
        <f t="shared" si="2"/>
        <v>276.65662185999997</v>
      </c>
      <c r="E46" s="107" t="str">
        <f t="shared" si="3"/>
        <v>б/п</v>
      </c>
    </row>
    <row r="47" spans="1:5" x14ac:dyDescent="0.25">
      <c r="A47" s="72">
        <v>41</v>
      </c>
      <c r="B47" s="72" t="s">
        <v>76</v>
      </c>
      <c r="C47" s="72" t="s">
        <v>77</v>
      </c>
      <c r="D47" s="107">
        <f t="shared" si="2"/>
        <v>43.119007419999996</v>
      </c>
      <c r="E47" s="107">
        <f t="shared" si="3"/>
        <v>51.149799999999999</v>
      </c>
    </row>
    <row r="48" spans="1:5" x14ac:dyDescent="0.25">
      <c r="A48" s="72">
        <v>42</v>
      </c>
      <c r="B48" s="72" t="s">
        <v>9</v>
      </c>
      <c r="C48" s="72" t="s">
        <v>78</v>
      </c>
      <c r="D48" s="107">
        <f t="shared" si="2"/>
        <v>235.69028662999997</v>
      </c>
      <c r="E48" s="107">
        <f t="shared" si="3"/>
        <v>279.59350000000001</v>
      </c>
    </row>
    <row r="49" spans="1:5" x14ac:dyDescent="0.25">
      <c r="A49" s="72">
        <v>43</v>
      </c>
      <c r="B49" s="72" t="s">
        <v>79</v>
      </c>
      <c r="C49" s="72" t="s">
        <v>77</v>
      </c>
      <c r="D49" s="107">
        <f t="shared" si="2"/>
        <v>104.19151944999999</v>
      </c>
      <c r="E49" s="107">
        <f t="shared" si="3"/>
        <v>123.6</v>
      </c>
    </row>
    <row r="50" spans="1:5" x14ac:dyDescent="0.25">
      <c r="A50" s="72">
        <v>44</v>
      </c>
      <c r="B50" s="72" t="s">
        <v>80</v>
      </c>
      <c r="C50" s="72" t="s">
        <v>81</v>
      </c>
      <c r="D50" s="107">
        <f t="shared" si="2"/>
        <v>876.66209028999992</v>
      </c>
      <c r="E50" s="107" t="str">
        <f t="shared" si="3"/>
        <v>б/п</v>
      </c>
    </row>
    <row r="51" spans="1:5" x14ac:dyDescent="0.25">
      <c r="A51" s="72">
        <v>45</v>
      </c>
      <c r="B51" s="72" t="s">
        <v>82</v>
      </c>
      <c r="C51" s="72" t="s">
        <v>77</v>
      </c>
      <c r="D51" s="107">
        <f t="shared" si="2"/>
        <v>219.16825438999999</v>
      </c>
      <c r="E51" s="107">
        <f t="shared" si="3"/>
        <v>259.99259999999998</v>
      </c>
    </row>
    <row r="52" spans="1:5" x14ac:dyDescent="0.25">
      <c r="A52" s="72">
        <v>46</v>
      </c>
      <c r="B52" s="72" t="s">
        <v>516</v>
      </c>
      <c r="C52" s="72" t="s">
        <v>84</v>
      </c>
      <c r="D52" s="107">
        <f t="shared" si="2"/>
        <v>355.69356577000002</v>
      </c>
      <c r="E52" s="107" t="str">
        <f t="shared" si="3"/>
        <v>б/п</v>
      </c>
    </row>
    <row r="53" spans="1:5" x14ac:dyDescent="0.25">
      <c r="A53" s="72">
        <v>47</v>
      </c>
      <c r="B53" s="72" t="s">
        <v>85</v>
      </c>
      <c r="C53" s="72" t="s">
        <v>86</v>
      </c>
      <c r="D53" s="107">
        <f t="shared" si="2"/>
        <v>71.857727520000012</v>
      </c>
      <c r="E53" s="107">
        <f t="shared" si="3"/>
        <v>85.242800000000003</v>
      </c>
    </row>
    <row r="54" spans="1:5" x14ac:dyDescent="0.25">
      <c r="A54" s="72">
        <v>48</v>
      </c>
      <c r="B54" s="72" t="s">
        <v>87</v>
      </c>
      <c r="C54" s="72" t="s">
        <v>88</v>
      </c>
      <c r="D54" s="107">
        <f t="shared" si="2"/>
        <v>35.928863760000006</v>
      </c>
      <c r="E54" s="107">
        <f t="shared" si="3"/>
        <v>42.621400000000001</v>
      </c>
    </row>
    <row r="55" spans="1:5" x14ac:dyDescent="0.25">
      <c r="A55" s="72">
        <v>49</v>
      </c>
      <c r="B55" s="72" t="s">
        <v>89</v>
      </c>
      <c r="C55" s="72" t="s">
        <v>90</v>
      </c>
      <c r="D55" s="107">
        <f t="shared" si="2"/>
        <v>233.53761444</v>
      </c>
      <c r="E55" s="107">
        <f t="shared" si="3"/>
        <v>277.03910000000002</v>
      </c>
    </row>
    <row r="56" spans="1:5" x14ac:dyDescent="0.25">
      <c r="A56" s="72">
        <v>50</v>
      </c>
      <c r="B56" s="72" t="s">
        <v>91</v>
      </c>
      <c r="C56" s="72" t="s">
        <v>77</v>
      </c>
      <c r="D56" s="107">
        <f t="shared" si="2"/>
        <v>154.48974325999998</v>
      </c>
      <c r="E56" s="107">
        <f t="shared" si="3"/>
        <v>183.2679</v>
      </c>
    </row>
    <row r="57" spans="1:5" x14ac:dyDescent="0.25">
      <c r="A57" s="72">
        <v>51</v>
      </c>
      <c r="B57" s="72" t="s">
        <v>92</v>
      </c>
      <c r="C57" s="72" t="s">
        <v>93</v>
      </c>
      <c r="D57" s="107">
        <f t="shared" si="2"/>
        <v>240.72775810000002</v>
      </c>
      <c r="E57" s="107">
        <f t="shared" si="3"/>
        <v>285.5675</v>
      </c>
    </row>
    <row r="58" spans="1:5" x14ac:dyDescent="0.25">
      <c r="A58" s="72">
        <v>52</v>
      </c>
      <c r="B58" s="72" t="s">
        <v>94</v>
      </c>
      <c r="C58" s="72" t="s">
        <v>95</v>
      </c>
      <c r="D58" s="107">
        <f t="shared" si="2"/>
        <v>341.32420572000001</v>
      </c>
      <c r="E58" s="107">
        <f t="shared" si="3"/>
        <v>404.9033</v>
      </c>
    </row>
    <row r="59" spans="1:5" x14ac:dyDescent="0.25">
      <c r="A59" s="72">
        <v>53</v>
      </c>
      <c r="B59" s="72" t="s">
        <v>96</v>
      </c>
      <c r="C59" s="72" t="s">
        <v>97</v>
      </c>
      <c r="D59" s="107">
        <f t="shared" si="2"/>
        <v>520.96852451999996</v>
      </c>
      <c r="E59" s="107">
        <f t="shared" si="3"/>
        <v>618.01030000000003</v>
      </c>
    </row>
    <row r="60" spans="1:5" x14ac:dyDescent="0.25">
      <c r="A60" s="72">
        <v>54</v>
      </c>
      <c r="B60" s="72" t="s">
        <v>98</v>
      </c>
      <c r="C60" s="72" t="s">
        <v>99</v>
      </c>
      <c r="D60" s="107">
        <f t="shared" si="2"/>
        <v>416.77700507000003</v>
      </c>
      <c r="E60" s="107">
        <f t="shared" si="3"/>
        <v>494.41030000000001</v>
      </c>
    </row>
    <row r="61" spans="1:5" x14ac:dyDescent="0.25">
      <c r="A61" s="72">
        <v>55</v>
      </c>
      <c r="B61" s="72" t="s">
        <v>100</v>
      </c>
      <c r="C61" s="72" t="s">
        <v>101</v>
      </c>
      <c r="D61" s="107">
        <f t="shared" si="2"/>
        <v>188.26593482999999</v>
      </c>
      <c r="E61" s="107">
        <f t="shared" si="3"/>
        <v>223.3349</v>
      </c>
    </row>
    <row r="62" spans="1:5" x14ac:dyDescent="0.25">
      <c r="A62" s="72">
        <v>56</v>
      </c>
      <c r="B62" s="72" t="s">
        <v>102</v>
      </c>
      <c r="C62" s="72" t="s">
        <v>103</v>
      </c>
      <c r="D62" s="107">
        <f t="shared" si="2"/>
        <v>237.49328617999998</v>
      </c>
      <c r="E62" s="107">
        <f t="shared" si="3"/>
        <v>281.72559999999999</v>
      </c>
    </row>
    <row r="63" spans="1:5" x14ac:dyDescent="0.25">
      <c r="A63" s="72">
        <v>57</v>
      </c>
      <c r="B63" s="72" t="s">
        <v>104</v>
      </c>
      <c r="C63" s="72" t="s">
        <v>105</v>
      </c>
      <c r="D63" s="107">
        <f t="shared" si="2"/>
        <v>1194.9953199300001</v>
      </c>
      <c r="E63" s="107" t="str">
        <f t="shared" si="3"/>
        <v>б/п</v>
      </c>
    </row>
    <row r="64" spans="1:5" x14ac:dyDescent="0.25">
      <c r="A64" s="72">
        <v>58</v>
      </c>
      <c r="B64" s="72" t="s">
        <v>106</v>
      </c>
      <c r="C64" s="72" t="s">
        <v>105</v>
      </c>
      <c r="D64" s="107">
        <f t="shared" si="2"/>
        <v>797.26454646999991</v>
      </c>
      <c r="E64" s="107" t="str">
        <f t="shared" si="3"/>
        <v>б/п</v>
      </c>
    </row>
    <row r="65" spans="1:5" x14ac:dyDescent="0.25">
      <c r="A65" s="72">
        <v>59</v>
      </c>
      <c r="B65" s="72" t="s">
        <v>107</v>
      </c>
      <c r="C65" s="72" t="s">
        <v>105</v>
      </c>
      <c r="D65" s="107">
        <f t="shared" si="2"/>
        <v>257.97099016000004</v>
      </c>
      <c r="E65" s="107" t="str">
        <f t="shared" si="3"/>
        <v>б/п</v>
      </c>
    </row>
    <row r="66" spans="1:5" x14ac:dyDescent="0.25">
      <c r="A66" s="72">
        <v>60</v>
      </c>
      <c r="B66" s="72" t="s">
        <v>108</v>
      </c>
      <c r="C66" s="72" t="s">
        <v>105</v>
      </c>
      <c r="D66" s="107">
        <f t="shared" si="2"/>
        <v>232.81641461999999</v>
      </c>
      <c r="E66" s="107" t="str">
        <f t="shared" si="3"/>
        <v>б/п</v>
      </c>
    </row>
    <row r="67" spans="1:5" x14ac:dyDescent="0.25">
      <c r="A67" s="72">
        <v>61</v>
      </c>
      <c r="B67" s="72" t="s">
        <v>109</v>
      </c>
      <c r="C67" s="72" t="s">
        <v>110</v>
      </c>
      <c r="D67" s="107">
        <f t="shared" si="2"/>
        <v>311.86428579999995</v>
      </c>
      <c r="E67" s="107">
        <f t="shared" si="3"/>
        <v>369.9554</v>
      </c>
    </row>
    <row r="68" spans="1:5" x14ac:dyDescent="0.25">
      <c r="A68" s="72">
        <v>62</v>
      </c>
      <c r="B68" s="72" t="s">
        <v>111</v>
      </c>
      <c r="C68" s="72" t="s">
        <v>112</v>
      </c>
      <c r="D68" s="107">
        <f t="shared" si="2"/>
        <v>61.433111939999996</v>
      </c>
      <c r="E68" s="107">
        <f t="shared" si="3"/>
        <v>72.882800000000003</v>
      </c>
    </row>
    <row r="69" spans="1:5" x14ac:dyDescent="0.25">
      <c r="A69" s="72">
        <v>63</v>
      </c>
      <c r="B69" s="72" t="s">
        <v>113</v>
      </c>
      <c r="C69" s="72" t="s">
        <v>114</v>
      </c>
      <c r="D69" s="107">
        <f t="shared" si="2"/>
        <v>322.99917392999998</v>
      </c>
      <c r="E69" s="107">
        <f t="shared" si="3"/>
        <v>383.1703</v>
      </c>
    </row>
    <row r="70" spans="1:5" x14ac:dyDescent="0.25">
      <c r="A70" s="72">
        <v>64</v>
      </c>
      <c r="B70" s="72" t="s">
        <v>115</v>
      </c>
      <c r="C70" s="72" t="s">
        <v>116</v>
      </c>
      <c r="D70" s="107">
        <f t="shared" si="2"/>
        <v>510.54390893999999</v>
      </c>
      <c r="E70" s="107">
        <f t="shared" si="3"/>
        <v>605.65030000000002</v>
      </c>
    </row>
    <row r="71" spans="1:5" x14ac:dyDescent="0.25">
      <c r="A71" s="72">
        <v>65</v>
      </c>
      <c r="B71" s="72" t="s">
        <v>117</v>
      </c>
      <c r="C71" s="72" t="s">
        <v>118</v>
      </c>
      <c r="D71" s="107">
        <f t="shared" si="2"/>
        <v>80.118743639999991</v>
      </c>
      <c r="E71" s="107" t="str">
        <f t="shared" si="3"/>
        <v>б/п</v>
      </c>
    </row>
    <row r="72" spans="1:5" x14ac:dyDescent="0.25">
      <c r="A72" s="72">
        <v>66</v>
      </c>
      <c r="B72" s="72" t="s">
        <v>119</v>
      </c>
      <c r="C72" s="72" t="s">
        <v>120</v>
      </c>
      <c r="D72" s="107">
        <f t="shared" si="2"/>
        <v>242.51983038</v>
      </c>
      <c r="E72" s="107" t="str">
        <f t="shared" si="3"/>
        <v>б/п</v>
      </c>
    </row>
    <row r="73" spans="1:5" x14ac:dyDescent="0.25">
      <c r="A73" s="72">
        <v>67</v>
      </c>
      <c r="B73" s="72" t="s">
        <v>121</v>
      </c>
      <c r="C73" s="72" t="s">
        <v>122</v>
      </c>
      <c r="D73" s="107">
        <f t="shared" si="2"/>
        <v>79.047871179999987</v>
      </c>
      <c r="E73" s="107">
        <f t="shared" si="3"/>
        <v>93.771200000000007</v>
      </c>
    </row>
    <row r="74" spans="1:5" x14ac:dyDescent="0.25">
      <c r="A74" s="72">
        <v>68</v>
      </c>
      <c r="B74" s="72" t="s">
        <v>123</v>
      </c>
      <c r="C74" s="72" t="s">
        <v>124</v>
      </c>
      <c r="D74" s="107">
        <f t="shared" si="2"/>
        <v>74.370999619999992</v>
      </c>
      <c r="E74" s="107">
        <f t="shared" si="3"/>
        <v>88.229799999999997</v>
      </c>
    </row>
    <row r="75" spans="1:5" x14ac:dyDescent="0.25">
      <c r="A75" s="72">
        <v>69</v>
      </c>
      <c r="B75" s="72" t="s">
        <v>125</v>
      </c>
      <c r="C75" s="72" t="s">
        <v>126</v>
      </c>
      <c r="D75" s="107">
        <f t="shared" si="2"/>
        <v>60.362239480000007</v>
      </c>
      <c r="E75" s="107">
        <f t="shared" si="3"/>
        <v>71.605599999999995</v>
      </c>
    </row>
    <row r="76" spans="1:5" x14ac:dyDescent="0.25">
      <c r="A76" s="72">
        <v>70</v>
      </c>
      <c r="B76" s="72" t="s">
        <v>127</v>
      </c>
      <c r="C76" s="72" t="s">
        <v>128</v>
      </c>
      <c r="D76" s="107">
        <f t="shared" si="2"/>
        <v>31.973192020000003</v>
      </c>
      <c r="E76" s="107">
        <f t="shared" si="3"/>
        <v>37.934899999999999</v>
      </c>
    </row>
    <row r="77" spans="1:5" x14ac:dyDescent="0.25">
      <c r="A77" s="72">
        <v>71</v>
      </c>
      <c r="B77" s="72" t="s">
        <v>129</v>
      </c>
      <c r="C77" s="72" t="s">
        <v>130</v>
      </c>
      <c r="D77" s="107">
        <f t="shared" si="2"/>
        <v>330.18931759000003</v>
      </c>
      <c r="E77" s="107" t="str">
        <f t="shared" si="3"/>
        <v>б/п</v>
      </c>
    </row>
    <row r="78" spans="1:5" x14ac:dyDescent="0.25">
      <c r="A78" s="72">
        <v>72</v>
      </c>
      <c r="B78" s="72" t="s">
        <v>131</v>
      </c>
      <c r="C78" s="72" t="s">
        <v>132</v>
      </c>
      <c r="D78" s="107">
        <f t="shared" si="2"/>
        <v>84.435015289999996</v>
      </c>
      <c r="E78" s="107" t="str">
        <f t="shared" si="3"/>
        <v>б/п</v>
      </c>
    </row>
    <row r="79" spans="1:5" x14ac:dyDescent="0.25">
      <c r="A79" s="72">
        <v>73</v>
      </c>
      <c r="B79" s="72" t="s">
        <v>133</v>
      </c>
      <c r="C79" s="72" t="s">
        <v>134</v>
      </c>
      <c r="D79" s="107">
        <f t="shared" si="2"/>
        <v>372.93679783000005</v>
      </c>
      <c r="E79" s="107" t="str">
        <f t="shared" si="3"/>
        <v>б/п</v>
      </c>
    </row>
    <row r="80" spans="1:5" x14ac:dyDescent="0.25">
      <c r="A80" s="72">
        <v>74</v>
      </c>
      <c r="B80" s="72" t="s">
        <v>135</v>
      </c>
      <c r="C80" s="72" t="s">
        <v>105</v>
      </c>
      <c r="D80" s="107">
        <f t="shared" si="2"/>
        <v>316.16963018000001</v>
      </c>
      <c r="E80" s="107" t="str">
        <f t="shared" si="3"/>
        <v>б/п</v>
      </c>
    </row>
    <row r="81" spans="1:5" x14ac:dyDescent="0.25">
      <c r="A81" s="72">
        <v>75</v>
      </c>
      <c r="B81" s="72" t="s">
        <v>107</v>
      </c>
      <c r="C81" s="72" t="s">
        <v>105</v>
      </c>
      <c r="D81" s="107">
        <f t="shared" si="2"/>
        <v>257.97099016000004</v>
      </c>
      <c r="E81" s="107" t="str">
        <f t="shared" si="3"/>
        <v>б/п</v>
      </c>
    </row>
    <row r="82" spans="1:5" x14ac:dyDescent="0.25">
      <c r="A82" s="72">
        <v>76</v>
      </c>
      <c r="B82" s="72" t="s">
        <v>108</v>
      </c>
      <c r="C82" s="72" t="s">
        <v>105</v>
      </c>
      <c r="D82" s="107">
        <f t="shared" si="2"/>
        <v>232.81641461999999</v>
      </c>
      <c r="E82" s="107" t="str">
        <f t="shared" si="3"/>
        <v>б/п</v>
      </c>
    </row>
    <row r="83" spans="1:5" x14ac:dyDescent="0.25">
      <c r="A83" s="72">
        <v>77</v>
      </c>
      <c r="B83" s="72" t="s">
        <v>2</v>
      </c>
      <c r="C83" s="72" t="s">
        <v>77</v>
      </c>
      <c r="D83" s="107">
        <f t="shared" si="2"/>
        <v>243.60163011000003</v>
      </c>
      <c r="E83" s="107">
        <f t="shared" si="3"/>
        <v>288.97680000000003</v>
      </c>
    </row>
    <row r="84" spans="1:5" x14ac:dyDescent="0.25">
      <c r="A84" s="72">
        <v>78</v>
      </c>
      <c r="B84" s="72" t="s">
        <v>136</v>
      </c>
      <c r="C84" s="72" t="s">
        <v>77</v>
      </c>
      <c r="D84" s="107">
        <f t="shared" si="2"/>
        <v>154.14007061999999</v>
      </c>
      <c r="E84" s="107">
        <f t="shared" si="3"/>
        <v>182.84560000000002</v>
      </c>
    </row>
    <row r="85" spans="1:5" x14ac:dyDescent="0.25">
      <c r="A85" s="72">
        <v>79</v>
      </c>
      <c r="B85" s="72" t="s">
        <v>137</v>
      </c>
      <c r="C85" s="72" t="s">
        <v>138</v>
      </c>
      <c r="D85" s="107">
        <f t="shared" si="2"/>
        <v>485.03966076</v>
      </c>
      <c r="E85" s="107" t="e">
        <f t="shared" si="3"/>
        <v>#VALUE!</v>
      </c>
    </row>
    <row r="86" spans="1:5" x14ac:dyDescent="0.25">
      <c r="A86" s="72">
        <v>80</v>
      </c>
      <c r="B86" s="72" t="s">
        <v>139</v>
      </c>
      <c r="C86" s="72" t="s">
        <v>375</v>
      </c>
      <c r="D86" s="107">
        <f t="shared" si="2"/>
        <v>503.00409263999995</v>
      </c>
      <c r="E86" s="107">
        <f t="shared" si="3"/>
        <v>596.69960000000003</v>
      </c>
    </row>
    <row r="87" spans="1:5" x14ac:dyDescent="0.25">
      <c r="A87" s="72">
        <v>81</v>
      </c>
      <c r="B87" s="72" t="s">
        <v>140</v>
      </c>
      <c r="C87" s="72" t="s">
        <v>376</v>
      </c>
      <c r="D87" s="107">
        <f t="shared" si="2"/>
        <v>564.08753193999996</v>
      </c>
      <c r="E87" s="107">
        <f t="shared" si="3"/>
        <v>669.16009999999994</v>
      </c>
    </row>
    <row r="88" spans="1:5" x14ac:dyDescent="0.25">
      <c r="A88" s="72">
        <v>82</v>
      </c>
      <c r="B88" s="72" t="s">
        <v>141</v>
      </c>
      <c r="C88" s="72" t="s">
        <v>377</v>
      </c>
      <c r="D88" s="107">
        <f t="shared" si="2"/>
        <v>607.19561209000005</v>
      </c>
      <c r="E88" s="107">
        <f t="shared" si="3"/>
        <v>720.29960000000005</v>
      </c>
    </row>
    <row r="89" spans="1:5" x14ac:dyDescent="0.25">
      <c r="A89" s="72">
        <v>83</v>
      </c>
      <c r="B89" s="72" t="s">
        <v>59</v>
      </c>
      <c r="C89" s="72" t="s">
        <v>378</v>
      </c>
      <c r="D89" s="107">
        <f t="shared" si="2"/>
        <v>231.02434234</v>
      </c>
      <c r="E89" s="107">
        <f t="shared" si="3"/>
        <v>274.0521</v>
      </c>
    </row>
    <row r="90" spans="1:5" x14ac:dyDescent="0.25">
      <c r="A90" s="72">
        <v>84</v>
      </c>
      <c r="B90" s="72" t="s">
        <v>61</v>
      </c>
      <c r="C90" s="72" t="s">
        <v>379</v>
      </c>
      <c r="D90" s="107">
        <f t="shared" si="2"/>
        <v>265.87140636999999</v>
      </c>
      <c r="E90" s="107">
        <f t="shared" si="3"/>
        <v>315.3963</v>
      </c>
    </row>
    <row r="91" spans="1:5" x14ac:dyDescent="0.25">
      <c r="A91" s="72">
        <v>85</v>
      </c>
      <c r="B91" s="72" t="s">
        <v>40</v>
      </c>
      <c r="C91" s="72" t="s">
        <v>380</v>
      </c>
      <c r="D91" s="107">
        <f t="shared" si="2"/>
        <v>64.667583859999993</v>
      </c>
      <c r="E91" s="107">
        <f t="shared" si="3"/>
        <v>76.714399999999998</v>
      </c>
    </row>
    <row r="92" spans="1:5" x14ac:dyDescent="0.25">
      <c r="A92" s="72">
        <v>86</v>
      </c>
      <c r="B92" s="72" t="s">
        <v>85</v>
      </c>
      <c r="C92" s="72" t="s">
        <v>381</v>
      </c>
      <c r="D92" s="107">
        <f t="shared" si="2"/>
        <v>71.857727520000012</v>
      </c>
      <c r="E92" s="107">
        <f t="shared" si="3"/>
        <v>85.242800000000003</v>
      </c>
    </row>
    <row r="93" spans="1:5" x14ac:dyDescent="0.25">
      <c r="A93" s="72">
        <v>87</v>
      </c>
      <c r="B93" s="72" t="s">
        <v>87</v>
      </c>
      <c r="C93" s="72" t="s">
        <v>382</v>
      </c>
      <c r="D93" s="107">
        <f t="shared" si="2"/>
        <v>35.928863760000006</v>
      </c>
      <c r="E93" s="107">
        <f t="shared" si="3"/>
        <v>42.621400000000001</v>
      </c>
    </row>
    <row r="94" spans="1:5" x14ac:dyDescent="0.25">
      <c r="A94" s="72">
        <v>88</v>
      </c>
      <c r="B94" s="72" t="s">
        <v>513</v>
      </c>
      <c r="C94" s="72" t="s">
        <v>383</v>
      </c>
      <c r="D94" s="107">
        <f t="shared" si="2"/>
        <v>402.40764501999996</v>
      </c>
      <c r="E94" s="107" t="str">
        <f>VLOOKUP(B94,Table,4,FALSE)</f>
        <v>б/п</v>
      </c>
    </row>
    <row r="95" spans="1:5" x14ac:dyDescent="0.25">
      <c r="A95" s="72">
        <v>89</v>
      </c>
      <c r="B95" s="72" t="s">
        <v>514</v>
      </c>
      <c r="C95" s="72" t="s">
        <v>384</v>
      </c>
      <c r="D95" s="107">
        <f t="shared" si="2"/>
        <v>797.62514638000005</v>
      </c>
      <c r="E95" s="107" t="str">
        <f>VLOOKUP(B95,Table,4,FALSE)</f>
        <v>б/п</v>
      </c>
    </row>
    <row r="96" spans="1:5" x14ac:dyDescent="0.25">
      <c r="A96" s="72">
        <v>90</v>
      </c>
      <c r="B96" s="72" t="s">
        <v>512</v>
      </c>
      <c r="C96" s="72" t="s">
        <v>385</v>
      </c>
      <c r="D96" s="107">
        <f t="shared" si="2"/>
        <v>797.26454646999991</v>
      </c>
      <c r="E96" s="107" t="str">
        <f t="shared" si="3"/>
        <v>б/п</v>
      </c>
    </row>
    <row r="97" spans="1:5" x14ac:dyDescent="0.25">
      <c r="A97" s="72">
        <v>91</v>
      </c>
      <c r="B97" s="72" t="s">
        <v>510</v>
      </c>
      <c r="C97" s="72" t="s">
        <v>385</v>
      </c>
      <c r="D97" s="107">
        <f t="shared" si="2"/>
        <v>876.66209028999992</v>
      </c>
      <c r="E97" s="107" t="str">
        <f>VLOOKUP(B97,Table,4,FALSE)</f>
        <v>б/п</v>
      </c>
    </row>
    <row r="98" spans="1:5" x14ac:dyDescent="0.25">
      <c r="A98" s="72">
        <v>92</v>
      </c>
      <c r="B98" s="72" t="s">
        <v>511</v>
      </c>
      <c r="C98" s="72" t="s">
        <v>386</v>
      </c>
      <c r="D98" s="107">
        <f t="shared" si="2"/>
        <v>219.16825438999999</v>
      </c>
      <c r="E98" s="107">
        <f>VLOOKUP(B98,Table,4,TRUE )</f>
        <v>0</v>
      </c>
    </row>
  </sheetData>
  <sheetProtection password="C77D" sheet="1" objects="1" scenarios="1" formatCells="0" formatColumns="0" formatRows="0" insertColumns="0" insertRows="0" insertHyperlinks="0" deleteColumns="0" deleteRows="0" sort="0" autoFilter="0" pivotTables="0"/>
  <autoFilter ref="A6:E39"/>
  <mergeCells count="4">
    <mergeCell ref="A1:B3"/>
    <mergeCell ref="C1:C3"/>
    <mergeCell ref="A5:C5"/>
    <mergeCell ref="D5:E5"/>
  </mergeCells>
  <pageMargins left="0.25" right="0.25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pane ySplit="6" topLeftCell="A57" activePane="bottomLeft" state="frozen"/>
      <selection pane="bottomLeft" activeCell="D7" sqref="D7:E68"/>
    </sheetView>
  </sheetViews>
  <sheetFormatPr defaultRowHeight="15" x14ac:dyDescent="0.25"/>
  <cols>
    <col min="1" max="1" width="6.28515625" customWidth="1"/>
    <col min="2" max="2" width="12.42578125" customWidth="1"/>
    <col min="3" max="3" width="64.28515625" customWidth="1"/>
    <col min="4" max="4" width="26.7109375" customWidth="1"/>
    <col min="5" max="5" width="25.42578125" customWidth="1"/>
  </cols>
  <sheetData>
    <row r="1" spans="1:9" ht="59.25" customHeight="1" x14ac:dyDescent="0.25">
      <c r="A1" s="124"/>
      <c r="B1" s="125"/>
      <c r="C1" s="133" t="s">
        <v>390</v>
      </c>
      <c r="D1" s="85" t="s">
        <v>389</v>
      </c>
      <c r="E1" s="83">
        <v>44713</v>
      </c>
    </row>
    <row r="2" spans="1:9" ht="21" customHeight="1" x14ac:dyDescent="0.3">
      <c r="A2" s="126"/>
      <c r="B2" s="127"/>
      <c r="C2" s="120"/>
      <c r="D2" s="81" t="s">
        <v>393</v>
      </c>
      <c r="E2" s="82" t="s">
        <v>391</v>
      </c>
      <c r="F2" s="20"/>
      <c r="G2" s="21"/>
    </row>
    <row r="3" spans="1:9" ht="15" customHeight="1" x14ac:dyDescent="0.25">
      <c r="A3" s="128"/>
      <c r="B3" s="129"/>
      <c r="C3" s="134"/>
      <c r="D3" s="86" t="s">
        <v>392</v>
      </c>
      <c r="E3" s="87" t="s">
        <v>395</v>
      </c>
      <c r="F3" s="15"/>
      <c r="G3" s="21"/>
    </row>
    <row r="4" spans="1:9" s="18" customFormat="1" ht="3.75" customHeight="1" x14ac:dyDescent="0.25">
      <c r="A4" s="84"/>
      <c r="B4" s="84"/>
      <c r="C4" s="16"/>
      <c r="D4" s="17"/>
      <c r="E4" s="17"/>
      <c r="F4" s="15"/>
    </row>
    <row r="5" spans="1:9" ht="30.75" customHeight="1" x14ac:dyDescent="0.25">
      <c r="A5" s="130" t="s">
        <v>314</v>
      </c>
      <c r="B5" s="131"/>
      <c r="C5" s="132"/>
      <c r="D5" s="135" t="s">
        <v>509</v>
      </c>
      <c r="E5" s="136"/>
    </row>
    <row r="6" spans="1:9" ht="45" customHeight="1" x14ac:dyDescent="0.25">
      <c r="A6" s="70" t="s">
        <v>312</v>
      </c>
      <c r="B6" s="71" t="s">
        <v>311</v>
      </c>
      <c r="C6" s="70" t="s">
        <v>313</v>
      </c>
      <c r="D6" s="77" t="s">
        <v>0</v>
      </c>
      <c r="E6" s="77" t="s">
        <v>396</v>
      </c>
      <c r="G6" s="19"/>
    </row>
    <row r="7" spans="1:9" x14ac:dyDescent="0.25">
      <c r="A7" s="72">
        <v>1</v>
      </c>
      <c r="B7" s="72" t="s">
        <v>143</v>
      </c>
      <c r="C7" s="88" t="s">
        <v>518</v>
      </c>
      <c r="D7" s="107">
        <f t="shared" ref="D7:D68" si="0">VLOOKUP(B7,Table,3,FALSE)</f>
        <v>135.09383900999998</v>
      </c>
      <c r="E7" s="107" t="str">
        <f t="shared" ref="E7:E68" si="1">VLOOKUP(B7,Table,4,FALSE)</f>
        <v>б/п</v>
      </c>
    </row>
    <row r="8" spans="1:9" x14ac:dyDescent="0.25">
      <c r="A8" s="72">
        <v>2</v>
      </c>
      <c r="B8" s="72" t="s">
        <v>145</v>
      </c>
      <c r="C8" s="88" t="s">
        <v>317</v>
      </c>
      <c r="D8" s="107">
        <f t="shared" si="0"/>
        <v>525.63446881000004</v>
      </c>
      <c r="E8" s="107" t="str">
        <f t="shared" si="1"/>
        <v>б/п</v>
      </c>
    </row>
    <row r="9" spans="1:9" x14ac:dyDescent="0.25">
      <c r="A9" s="72">
        <v>3</v>
      </c>
      <c r="B9" s="72" t="s">
        <v>147</v>
      </c>
      <c r="C9" s="88" t="s">
        <v>519</v>
      </c>
      <c r="D9" s="107">
        <f t="shared" si="0"/>
        <v>514.13898076999999</v>
      </c>
      <c r="E9" s="107" t="str">
        <f t="shared" si="1"/>
        <v>б/п</v>
      </c>
    </row>
    <row r="10" spans="1:9" x14ac:dyDescent="0.25">
      <c r="A10" s="72">
        <v>4</v>
      </c>
      <c r="B10" s="72" t="s">
        <v>149</v>
      </c>
      <c r="C10" s="88" t="s">
        <v>519</v>
      </c>
      <c r="D10" s="107">
        <f t="shared" si="0"/>
        <v>714.98220336999987</v>
      </c>
      <c r="E10" s="107" t="str">
        <f t="shared" si="1"/>
        <v>б/п</v>
      </c>
      <c r="I10" s="88"/>
    </row>
    <row r="11" spans="1:9" x14ac:dyDescent="0.25">
      <c r="A11" s="72">
        <v>5</v>
      </c>
      <c r="B11" s="72" t="s">
        <v>316</v>
      </c>
      <c r="C11" s="88" t="s">
        <v>519</v>
      </c>
      <c r="D11" s="107">
        <f t="shared" si="0"/>
        <v>826.36386647999996</v>
      </c>
      <c r="E11" s="107" t="str">
        <f t="shared" si="1"/>
        <v>б/п</v>
      </c>
      <c r="I11" s="88"/>
    </row>
    <row r="12" spans="1:9" x14ac:dyDescent="0.25">
      <c r="A12" s="72">
        <v>6</v>
      </c>
      <c r="B12" s="72" t="s">
        <v>150</v>
      </c>
      <c r="C12" s="88" t="s">
        <v>519</v>
      </c>
      <c r="D12" s="107">
        <f t="shared" si="0"/>
        <v>1068.8836968600001</v>
      </c>
      <c r="E12" s="107" t="str">
        <f t="shared" si="1"/>
        <v>б/п</v>
      </c>
    </row>
    <row r="13" spans="1:9" x14ac:dyDescent="0.25">
      <c r="A13" s="72">
        <v>7</v>
      </c>
      <c r="B13" s="72" t="s">
        <v>151</v>
      </c>
      <c r="C13" s="88" t="s">
        <v>519</v>
      </c>
      <c r="D13" s="107">
        <f t="shared" si="0"/>
        <v>643.12447584999995</v>
      </c>
      <c r="E13" s="107" t="str">
        <f t="shared" si="1"/>
        <v>б/п</v>
      </c>
    </row>
    <row r="14" spans="1:9" x14ac:dyDescent="0.25">
      <c r="A14" s="72">
        <v>8</v>
      </c>
      <c r="B14" s="72" t="s">
        <v>152</v>
      </c>
      <c r="C14" s="88" t="s">
        <v>520</v>
      </c>
      <c r="D14" s="107">
        <f t="shared" si="0"/>
        <v>80.118743639999991</v>
      </c>
      <c r="E14" s="107">
        <f t="shared" si="1"/>
        <v>95.048400000000001</v>
      </c>
    </row>
    <row r="15" spans="1:9" x14ac:dyDescent="0.25">
      <c r="A15" s="72">
        <v>9</v>
      </c>
      <c r="B15" s="72" t="s">
        <v>153</v>
      </c>
      <c r="C15" s="88" t="s">
        <v>521</v>
      </c>
      <c r="D15" s="107">
        <f t="shared" si="0"/>
        <v>97.012303059999994</v>
      </c>
      <c r="E15" s="107">
        <f t="shared" si="1"/>
        <v>115.0819</v>
      </c>
    </row>
    <row r="16" spans="1:9" x14ac:dyDescent="0.25">
      <c r="A16" s="72">
        <v>10</v>
      </c>
      <c r="B16" s="72" t="s">
        <v>154</v>
      </c>
      <c r="C16" s="88" t="s">
        <v>522</v>
      </c>
      <c r="D16" s="107">
        <f t="shared" si="0"/>
        <v>242.88043029000002</v>
      </c>
      <c r="E16" s="107">
        <f t="shared" si="1"/>
        <v>288.12190000000004</v>
      </c>
    </row>
    <row r="17" spans="1:5" x14ac:dyDescent="0.25">
      <c r="A17" s="72">
        <v>11</v>
      </c>
      <c r="B17" s="72" t="s">
        <v>156</v>
      </c>
      <c r="C17" s="88" t="s">
        <v>523</v>
      </c>
      <c r="D17" s="107">
        <f t="shared" si="0"/>
        <v>546.47277270000006</v>
      </c>
      <c r="E17" s="107">
        <f t="shared" si="1"/>
        <v>648.27170000000001</v>
      </c>
    </row>
    <row r="18" spans="1:5" x14ac:dyDescent="0.25">
      <c r="A18" s="72">
        <v>12</v>
      </c>
      <c r="B18" s="72" t="s">
        <v>158</v>
      </c>
      <c r="C18" s="88" t="s">
        <v>524</v>
      </c>
      <c r="D18" s="107">
        <f t="shared" si="0"/>
        <v>658.57563562999997</v>
      </c>
      <c r="E18" s="107">
        <f t="shared" si="1"/>
        <v>781.255</v>
      </c>
    </row>
    <row r="19" spans="1:5" x14ac:dyDescent="0.25">
      <c r="A19" s="72">
        <v>13</v>
      </c>
      <c r="B19" s="72" t="s">
        <v>160</v>
      </c>
      <c r="C19" s="88" t="s">
        <v>525</v>
      </c>
      <c r="D19" s="107">
        <f t="shared" si="0"/>
        <v>607.19561209000005</v>
      </c>
      <c r="E19" s="107">
        <f t="shared" si="1"/>
        <v>720.29960000000005</v>
      </c>
    </row>
    <row r="20" spans="1:5" x14ac:dyDescent="0.25">
      <c r="A20" s="72">
        <v>14</v>
      </c>
      <c r="B20" s="72" t="s">
        <v>162</v>
      </c>
      <c r="C20" s="88" t="s">
        <v>526</v>
      </c>
      <c r="D20" s="107">
        <f t="shared" si="0"/>
        <v>720.72994739000012</v>
      </c>
      <c r="E20" s="107">
        <f t="shared" si="1"/>
        <v>854.9824000000001</v>
      </c>
    </row>
    <row r="21" spans="1:5" x14ac:dyDescent="0.25">
      <c r="A21" s="72">
        <v>15</v>
      </c>
      <c r="B21" s="72" t="s">
        <v>163</v>
      </c>
      <c r="C21" s="88" t="s">
        <v>527</v>
      </c>
      <c r="D21" s="107">
        <f t="shared" si="0"/>
        <v>661.08890773000007</v>
      </c>
      <c r="E21" s="107">
        <f t="shared" si="1"/>
        <v>784.23169999999993</v>
      </c>
    </row>
    <row r="22" spans="1:5" x14ac:dyDescent="0.25">
      <c r="A22" s="72">
        <v>16</v>
      </c>
      <c r="B22" s="72" t="s">
        <v>165</v>
      </c>
      <c r="C22" s="88" t="s">
        <v>528</v>
      </c>
      <c r="D22" s="107">
        <f t="shared" si="0"/>
        <v>818.10285036000005</v>
      </c>
      <c r="E22" s="107">
        <f t="shared" si="1"/>
        <v>970.48660000000007</v>
      </c>
    </row>
    <row r="23" spans="1:5" x14ac:dyDescent="0.25">
      <c r="A23" s="72">
        <v>17</v>
      </c>
      <c r="B23" s="72" t="s">
        <v>167</v>
      </c>
      <c r="C23" s="88" t="s">
        <v>529</v>
      </c>
      <c r="D23" s="107">
        <f t="shared" si="0"/>
        <v>740.13677890999998</v>
      </c>
      <c r="E23" s="107">
        <f t="shared" si="1"/>
        <v>878.00289999999995</v>
      </c>
    </row>
    <row r="24" spans="1:5" x14ac:dyDescent="0.25">
      <c r="A24" s="72">
        <v>18</v>
      </c>
      <c r="B24" s="72" t="s">
        <v>169</v>
      </c>
      <c r="C24" s="88" t="s">
        <v>530</v>
      </c>
      <c r="D24" s="107">
        <f t="shared" si="0"/>
        <v>942.05087397</v>
      </c>
      <c r="E24" s="107">
        <f t="shared" si="1"/>
        <v>1117.5294000000001</v>
      </c>
    </row>
    <row r="25" spans="1:5" x14ac:dyDescent="0.25">
      <c r="A25" s="72">
        <v>19</v>
      </c>
      <c r="B25" s="72" t="s">
        <v>171</v>
      </c>
      <c r="C25" s="88" t="s">
        <v>531</v>
      </c>
      <c r="D25" s="107">
        <f t="shared" si="0"/>
        <v>1068.8836968600001</v>
      </c>
      <c r="E25" s="107">
        <f t="shared" si="1"/>
        <v>1267.9918</v>
      </c>
    </row>
    <row r="26" spans="1:5" x14ac:dyDescent="0.25">
      <c r="A26" s="72">
        <v>20</v>
      </c>
      <c r="B26" s="72" t="s">
        <v>173</v>
      </c>
      <c r="C26" s="88" t="s">
        <v>532</v>
      </c>
      <c r="D26" s="107">
        <f t="shared" si="0"/>
        <v>418.56907734999999</v>
      </c>
      <c r="E26" s="107">
        <f t="shared" si="1"/>
        <v>496.54239999999999</v>
      </c>
    </row>
    <row r="27" spans="1:5" x14ac:dyDescent="0.25">
      <c r="A27" s="72">
        <v>21</v>
      </c>
      <c r="B27" s="72" t="s">
        <v>175</v>
      </c>
      <c r="C27" s="88" t="s">
        <v>532</v>
      </c>
      <c r="D27" s="107">
        <f t="shared" si="0"/>
        <v>567.67167649999999</v>
      </c>
      <c r="E27" s="107">
        <f t="shared" si="1"/>
        <v>673.41399999999999</v>
      </c>
    </row>
    <row r="28" spans="1:5" x14ac:dyDescent="0.25">
      <c r="A28" s="72">
        <v>22</v>
      </c>
      <c r="B28" s="72" t="s">
        <v>176</v>
      </c>
      <c r="C28" s="88" t="s">
        <v>533</v>
      </c>
      <c r="D28" s="107">
        <f t="shared" si="0"/>
        <v>367.91025363000006</v>
      </c>
      <c r="E28" s="107">
        <f t="shared" si="1"/>
        <v>436.44190000000003</v>
      </c>
    </row>
    <row r="29" spans="1:5" x14ac:dyDescent="0.25">
      <c r="A29" s="72">
        <v>23</v>
      </c>
      <c r="B29" s="72" t="s">
        <v>178</v>
      </c>
      <c r="C29" s="88" t="s">
        <v>534</v>
      </c>
      <c r="D29" s="107">
        <f t="shared" si="0"/>
        <v>573.41942052000002</v>
      </c>
      <c r="E29" s="107">
        <f t="shared" si="1"/>
        <v>680.23259999999993</v>
      </c>
    </row>
    <row r="30" spans="1:5" x14ac:dyDescent="0.25">
      <c r="A30" s="72">
        <v>24</v>
      </c>
      <c r="B30" s="72" t="s">
        <v>180</v>
      </c>
      <c r="C30" s="88" t="s">
        <v>535</v>
      </c>
      <c r="D30" s="107">
        <f t="shared" si="0"/>
        <v>529.2295406400001</v>
      </c>
      <c r="E30" s="107">
        <f t="shared" si="1"/>
        <v>627.81589999999994</v>
      </c>
    </row>
    <row r="31" spans="1:5" x14ac:dyDescent="0.25">
      <c r="A31" s="72">
        <v>25</v>
      </c>
      <c r="B31" s="72" t="s">
        <v>182</v>
      </c>
      <c r="C31" s="88" t="s">
        <v>536</v>
      </c>
      <c r="D31" s="107">
        <f t="shared" si="0"/>
        <v>552.58111662999988</v>
      </c>
      <c r="E31" s="107">
        <f t="shared" si="1"/>
        <v>655.51259999999991</v>
      </c>
    </row>
    <row r="32" spans="1:5" x14ac:dyDescent="0.25">
      <c r="A32" s="72">
        <v>26</v>
      </c>
      <c r="B32" s="72" t="s">
        <v>184</v>
      </c>
      <c r="C32" s="88" t="s">
        <v>537</v>
      </c>
      <c r="D32" s="107">
        <f t="shared" si="0"/>
        <v>664.6839795599999</v>
      </c>
      <c r="E32" s="107">
        <f t="shared" si="1"/>
        <v>788.49590000000001</v>
      </c>
    </row>
    <row r="33" spans="1:5" x14ac:dyDescent="0.25">
      <c r="A33" s="72">
        <v>27</v>
      </c>
      <c r="B33" s="72" t="s">
        <v>186</v>
      </c>
      <c r="C33" s="88" t="s">
        <v>538</v>
      </c>
      <c r="D33" s="107">
        <f t="shared" si="0"/>
        <v>745.16332310999996</v>
      </c>
      <c r="E33" s="107">
        <f t="shared" si="1"/>
        <v>883.96659999999997</v>
      </c>
    </row>
    <row r="34" spans="1:5" x14ac:dyDescent="0.25">
      <c r="A34" s="72">
        <v>28</v>
      </c>
      <c r="B34" s="72" t="s">
        <v>188</v>
      </c>
      <c r="C34" s="88" t="s">
        <v>539</v>
      </c>
      <c r="D34" s="107">
        <f t="shared" si="0"/>
        <v>846.48097055000005</v>
      </c>
      <c r="E34" s="107">
        <f t="shared" si="1"/>
        <v>1004.1573</v>
      </c>
    </row>
    <row r="35" spans="1:5" x14ac:dyDescent="0.25">
      <c r="A35" s="72">
        <v>29</v>
      </c>
      <c r="B35" s="72" t="s">
        <v>190</v>
      </c>
      <c r="C35" s="88" t="s">
        <v>540</v>
      </c>
      <c r="D35" s="107">
        <f t="shared" si="0"/>
        <v>976.54826535999996</v>
      </c>
      <c r="E35" s="107">
        <f t="shared" si="1"/>
        <v>1158.4512999999999</v>
      </c>
    </row>
    <row r="36" spans="1:5" x14ac:dyDescent="0.25">
      <c r="A36" s="72">
        <v>30</v>
      </c>
      <c r="B36" s="72" t="s">
        <v>192</v>
      </c>
      <c r="C36" s="88" t="s">
        <v>541</v>
      </c>
      <c r="D36" s="107">
        <f t="shared" si="0"/>
        <v>88.030087120000005</v>
      </c>
      <c r="E36" s="107">
        <f t="shared" si="1"/>
        <v>104.42139999999999</v>
      </c>
    </row>
    <row r="37" spans="1:5" x14ac:dyDescent="0.25">
      <c r="A37" s="72">
        <v>31</v>
      </c>
      <c r="B37" s="72" t="s">
        <v>194</v>
      </c>
      <c r="C37" s="88" t="s">
        <v>542</v>
      </c>
      <c r="D37" s="107">
        <f t="shared" si="0"/>
        <v>37.371263400000011</v>
      </c>
      <c r="E37" s="107">
        <f t="shared" si="1"/>
        <v>44.331199999999995</v>
      </c>
    </row>
    <row r="38" spans="1:5" x14ac:dyDescent="0.25">
      <c r="A38" s="72">
        <v>32</v>
      </c>
      <c r="B38" s="72" t="s">
        <v>196</v>
      </c>
      <c r="C38" s="88" t="s">
        <v>543</v>
      </c>
      <c r="D38" s="107">
        <f t="shared" si="0"/>
        <v>497.25634861999998</v>
      </c>
      <c r="E38" s="107">
        <f t="shared" si="1"/>
        <v>589.88100000000009</v>
      </c>
    </row>
    <row r="39" spans="1:5" x14ac:dyDescent="0.25">
      <c r="A39" s="72">
        <v>33</v>
      </c>
      <c r="B39" s="72" t="s">
        <v>198</v>
      </c>
      <c r="C39" s="88" t="s">
        <v>544</v>
      </c>
      <c r="D39" s="107">
        <f t="shared" si="0"/>
        <v>375.46099720000001</v>
      </c>
      <c r="E39" s="107">
        <f t="shared" si="1"/>
        <v>445.39260000000002</v>
      </c>
    </row>
    <row r="40" spans="1:5" x14ac:dyDescent="0.25">
      <c r="A40" s="72">
        <v>34</v>
      </c>
      <c r="B40" s="72" t="s">
        <v>200</v>
      </c>
      <c r="C40" s="88" t="s">
        <v>545</v>
      </c>
      <c r="D40" s="107">
        <f t="shared" si="0"/>
        <v>25.864848090000002</v>
      </c>
      <c r="E40" s="107">
        <f t="shared" si="1"/>
        <v>30.683699999999998</v>
      </c>
    </row>
    <row r="41" spans="1:5" x14ac:dyDescent="0.25">
      <c r="A41" s="72">
        <v>35</v>
      </c>
      <c r="B41" s="72" t="s">
        <v>202</v>
      </c>
      <c r="C41" s="88" t="s">
        <v>546</v>
      </c>
      <c r="D41" s="107">
        <f t="shared" si="0"/>
        <v>117.49000703999999</v>
      </c>
      <c r="E41" s="107" t="str">
        <f t="shared" si="1"/>
        <v>б/п</v>
      </c>
    </row>
    <row r="42" spans="1:5" x14ac:dyDescent="0.25">
      <c r="A42" s="72">
        <v>36</v>
      </c>
      <c r="B42" s="72" t="s">
        <v>204</v>
      </c>
      <c r="C42" s="88" t="s">
        <v>547</v>
      </c>
      <c r="D42" s="107">
        <f t="shared" si="0"/>
        <v>147.67112678000001</v>
      </c>
      <c r="E42" s="107" t="str">
        <f t="shared" si="1"/>
        <v>б/п</v>
      </c>
    </row>
    <row r="43" spans="1:5" x14ac:dyDescent="0.25">
      <c r="A43" s="72">
        <v>37</v>
      </c>
      <c r="B43" s="72" t="s">
        <v>206</v>
      </c>
      <c r="C43" s="88" t="s">
        <v>548</v>
      </c>
      <c r="D43" s="107">
        <f t="shared" si="0"/>
        <v>211.61751081999998</v>
      </c>
      <c r="E43" s="107" t="str">
        <f t="shared" si="1"/>
        <v>б/п</v>
      </c>
    </row>
    <row r="44" spans="1:5" x14ac:dyDescent="0.25">
      <c r="A44" s="72">
        <v>38</v>
      </c>
      <c r="B44" s="72" t="s">
        <v>208</v>
      </c>
      <c r="C44" s="88" t="s">
        <v>549</v>
      </c>
      <c r="D44" s="107">
        <f t="shared" si="0"/>
        <v>286.70971026000001</v>
      </c>
      <c r="E44" s="107">
        <f t="shared" si="1"/>
        <v>340.11629999999997</v>
      </c>
    </row>
    <row r="45" spans="1:5" x14ac:dyDescent="0.25">
      <c r="A45" s="72">
        <v>39</v>
      </c>
      <c r="B45" s="72" t="s">
        <v>210</v>
      </c>
      <c r="C45" s="88" t="s">
        <v>550</v>
      </c>
      <c r="D45" s="107">
        <f t="shared" si="0"/>
        <v>359.28863759999996</v>
      </c>
      <c r="E45" s="107">
        <f t="shared" si="1"/>
        <v>426.214</v>
      </c>
    </row>
    <row r="46" spans="1:5" x14ac:dyDescent="0.25">
      <c r="A46" s="72">
        <v>40</v>
      </c>
      <c r="B46" s="72" t="s">
        <v>212</v>
      </c>
      <c r="C46" s="88" t="s">
        <v>551</v>
      </c>
      <c r="D46" s="107">
        <f t="shared" si="0"/>
        <v>427.55129328999993</v>
      </c>
      <c r="E46" s="107">
        <f t="shared" si="1"/>
        <v>507.19260000000003</v>
      </c>
    </row>
    <row r="47" spans="1:5" x14ac:dyDescent="0.25">
      <c r="A47" s="72">
        <v>41</v>
      </c>
      <c r="B47" s="72" t="s">
        <v>214</v>
      </c>
      <c r="C47" s="88" t="s">
        <v>552</v>
      </c>
      <c r="D47" s="107">
        <f t="shared" si="0"/>
        <v>322.99917392999998</v>
      </c>
      <c r="E47" s="107">
        <f t="shared" si="1"/>
        <v>383.1703</v>
      </c>
    </row>
    <row r="48" spans="1:5" x14ac:dyDescent="0.25">
      <c r="A48" s="72">
        <v>42</v>
      </c>
      <c r="B48" s="72" t="s">
        <v>216</v>
      </c>
      <c r="C48" s="88" t="s">
        <v>553</v>
      </c>
      <c r="D48" s="107">
        <f t="shared" si="0"/>
        <v>398.45197328</v>
      </c>
      <c r="E48" s="107">
        <f t="shared" si="1"/>
        <v>472.66699999999997</v>
      </c>
    </row>
    <row r="49" spans="1:5" x14ac:dyDescent="0.25">
      <c r="A49" s="72">
        <v>43</v>
      </c>
      <c r="B49" s="72" t="s">
        <v>218</v>
      </c>
      <c r="C49" s="88" t="s">
        <v>551</v>
      </c>
      <c r="D49" s="107">
        <f t="shared" si="0"/>
        <v>421.08234944999998</v>
      </c>
      <c r="E49" s="107">
        <f t="shared" si="1"/>
        <v>499.51910000000004</v>
      </c>
    </row>
    <row r="50" spans="1:5" x14ac:dyDescent="0.25">
      <c r="A50" s="72">
        <v>44</v>
      </c>
      <c r="B50" s="72" t="s">
        <v>219</v>
      </c>
      <c r="C50" s="88" t="s">
        <v>554</v>
      </c>
      <c r="D50" s="107">
        <f t="shared" si="0"/>
        <v>168.14883076000001</v>
      </c>
      <c r="E50" s="107">
        <f t="shared" si="1"/>
        <v>199.46979999999999</v>
      </c>
    </row>
    <row r="51" spans="1:5" x14ac:dyDescent="0.25">
      <c r="A51" s="72">
        <v>45</v>
      </c>
      <c r="B51" s="72" t="s">
        <v>221</v>
      </c>
      <c r="C51" s="88" t="s">
        <v>555</v>
      </c>
      <c r="D51" s="107">
        <f t="shared" si="0"/>
        <v>42.758407510000005</v>
      </c>
      <c r="E51" s="107">
        <f t="shared" si="1"/>
        <v>50.717200000000005</v>
      </c>
    </row>
    <row r="52" spans="1:5" x14ac:dyDescent="0.25">
      <c r="A52" s="72">
        <v>46</v>
      </c>
      <c r="B52" s="72" t="s">
        <v>223</v>
      </c>
      <c r="C52" s="88" t="s">
        <v>554</v>
      </c>
      <c r="D52" s="107">
        <f t="shared" si="0"/>
        <v>178.56251907000001</v>
      </c>
      <c r="E52" s="107">
        <f t="shared" si="1"/>
        <v>211.82980000000001</v>
      </c>
    </row>
    <row r="53" spans="1:5" x14ac:dyDescent="0.25">
      <c r="A53" s="72">
        <v>47</v>
      </c>
      <c r="B53" s="72" t="s">
        <v>224</v>
      </c>
      <c r="C53" s="88" t="s">
        <v>554</v>
      </c>
      <c r="D53" s="107">
        <f t="shared" si="0"/>
        <v>142.63365530999999</v>
      </c>
      <c r="E53" s="107">
        <f t="shared" si="1"/>
        <v>169.20840000000001</v>
      </c>
    </row>
    <row r="54" spans="1:5" x14ac:dyDescent="0.25">
      <c r="A54" s="72">
        <v>48</v>
      </c>
      <c r="B54" s="72" t="s">
        <v>225</v>
      </c>
      <c r="C54" s="88" t="s">
        <v>556</v>
      </c>
      <c r="D54" s="107">
        <f t="shared" si="0"/>
        <v>136.17563874000001</v>
      </c>
      <c r="E54" s="107">
        <f t="shared" si="1"/>
        <v>161.53490000000002</v>
      </c>
    </row>
    <row r="55" spans="1:5" x14ac:dyDescent="0.25">
      <c r="A55" s="72">
        <v>49</v>
      </c>
      <c r="B55" s="72" t="s">
        <v>227</v>
      </c>
      <c r="C55" s="88" t="s">
        <v>557</v>
      </c>
      <c r="D55" s="107">
        <f t="shared" si="0"/>
        <v>173.17537496</v>
      </c>
      <c r="E55" s="107">
        <f t="shared" si="1"/>
        <v>205.43349999999998</v>
      </c>
    </row>
    <row r="56" spans="1:5" x14ac:dyDescent="0.25">
      <c r="A56" s="72">
        <v>50</v>
      </c>
      <c r="B56" s="72" t="s">
        <v>229</v>
      </c>
      <c r="C56" s="88" t="s">
        <v>558</v>
      </c>
      <c r="D56" s="107">
        <f t="shared" si="0"/>
        <v>211.97811073000003</v>
      </c>
      <c r="E56" s="107">
        <f t="shared" si="1"/>
        <v>251.46419999999998</v>
      </c>
    </row>
    <row r="57" spans="1:5" x14ac:dyDescent="0.25">
      <c r="A57" s="72">
        <v>51</v>
      </c>
      <c r="B57" s="72" t="s">
        <v>231</v>
      </c>
      <c r="C57" s="88" t="s">
        <v>559</v>
      </c>
      <c r="D57" s="107">
        <f t="shared" si="0"/>
        <v>293.53925400999998</v>
      </c>
      <c r="E57" s="107">
        <f t="shared" si="1"/>
        <v>348.21209999999996</v>
      </c>
    </row>
    <row r="58" spans="1:5" x14ac:dyDescent="0.25">
      <c r="A58" s="72">
        <v>52</v>
      </c>
      <c r="B58" s="72" t="s">
        <v>233</v>
      </c>
      <c r="C58" s="88" t="s">
        <v>560</v>
      </c>
      <c r="D58" s="107">
        <f t="shared" si="0"/>
        <v>309.35101370000001</v>
      </c>
      <c r="E58" s="107">
        <f t="shared" si="1"/>
        <v>366.96839999999997</v>
      </c>
    </row>
    <row r="59" spans="1:5" x14ac:dyDescent="0.25">
      <c r="A59" s="72">
        <v>53</v>
      </c>
      <c r="B59" s="72" t="s">
        <v>235</v>
      </c>
      <c r="C59" s="88" t="s">
        <v>561</v>
      </c>
      <c r="D59" s="107">
        <f t="shared" si="0"/>
        <v>365.39698153000001</v>
      </c>
      <c r="E59" s="107">
        <f t="shared" si="1"/>
        <v>433.45490000000001</v>
      </c>
    </row>
    <row r="60" spans="1:5" x14ac:dyDescent="0.25">
      <c r="A60" s="72">
        <v>54</v>
      </c>
      <c r="B60" s="72" t="s">
        <v>237</v>
      </c>
      <c r="C60" s="88" t="s">
        <v>562</v>
      </c>
      <c r="D60" s="107">
        <f t="shared" si="0"/>
        <v>54.975095370000005</v>
      </c>
      <c r="E60" s="107">
        <f t="shared" si="1"/>
        <v>65.209299999999999</v>
      </c>
    </row>
    <row r="61" spans="1:5" x14ac:dyDescent="0.25">
      <c r="A61" s="72">
        <v>55</v>
      </c>
      <c r="B61" s="88" t="s">
        <v>517</v>
      </c>
      <c r="C61" s="88" t="s">
        <v>563</v>
      </c>
      <c r="D61" s="107">
        <f t="shared" si="0"/>
        <v>1745.0631644600001</v>
      </c>
      <c r="E61" s="107" t="str">
        <f>VLOOKUP(B61,Table,4,FALSE)</f>
        <v>б/п</v>
      </c>
    </row>
    <row r="62" spans="1:5" x14ac:dyDescent="0.25">
      <c r="A62" s="72">
        <v>56</v>
      </c>
      <c r="B62" s="72" t="s">
        <v>240</v>
      </c>
      <c r="C62" s="88" t="s">
        <v>563</v>
      </c>
      <c r="D62" s="107">
        <f t="shared" si="0"/>
        <v>385.87468551000001</v>
      </c>
      <c r="E62" s="107" t="str">
        <f t="shared" si="1"/>
        <v>б/п</v>
      </c>
    </row>
    <row r="63" spans="1:5" x14ac:dyDescent="0.25">
      <c r="A63" s="72">
        <v>57</v>
      </c>
      <c r="B63" s="72" t="s">
        <v>241</v>
      </c>
      <c r="C63" s="88" t="s">
        <v>564</v>
      </c>
      <c r="D63" s="107">
        <f t="shared" si="0"/>
        <v>300.72939766999997</v>
      </c>
      <c r="E63" s="107">
        <f t="shared" si="1"/>
        <v>356.7405</v>
      </c>
    </row>
    <row r="64" spans="1:5" x14ac:dyDescent="0.25">
      <c r="A64" s="72">
        <v>58</v>
      </c>
      <c r="B64" s="72" t="s">
        <v>243</v>
      </c>
      <c r="C64" s="88" t="s">
        <v>317</v>
      </c>
      <c r="D64" s="107">
        <f t="shared" si="0"/>
        <v>457.37181311999996</v>
      </c>
      <c r="E64" s="107" t="str">
        <f t="shared" si="1"/>
        <v>б/п</v>
      </c>
    </row>
    <row r="65" spans="1:5" x14ac:dyDescent="0.25">
      <c r="A65" s="72">
        <v>59</v>
      </c>
      <c r="B65" s="72" t="s">
        <v>407</v>
      </c>
      <c r="C65" s="88" t="s">
        <v>317</v>
      </c>
      <c r="D65" s="107">
        <f t="shared" si="0"/>
        <v>519.17645224</v>
      </c>
      <c r="E65" s="107" t="str">
        <f t="shared" si="1"/>
        <v>б/п</v>
      </c>
    </row>
    <row r="66" spans="1:5" x14ac:dyDescent="0.25">
      <c r="A66" s="72">
        <v>60</v>
      </c>
      <c r="B66" s="72" t="s">
        <v>245</v>
      </c>
      <c r="C66" s="88" t="s">
        <v>565</v>
      </c>
      <c r="D66" s="107">
        <f t="shared" si="0"/>
        <v>102.03884726</v>
      </c>
      <c r="E66" s="107" t="str">
        <f t="shared" si="1"/>
        <v>б/п</v>
      </c>
    </row>
    <row r="67" spans="1:5" x14ac:dyDescent="0.25">
      <c r="A67" s="72">
        <v>61</v>
      </c>
      <c r="B67" s="72" t="s">
        <v>247</v>
      </c>
      <c r="C67" s="88" t="s">
        <v>566</v>
      </c>
      <c r="D67" s="107">
        <f t="shared" si="0"/>
        <v>37.371263400000011</v>
      </c>
      <c r="E67" s="107" t="str">
        <f t="shared" si="1"/>
        <v>б/п</v>
      </c>
    </row>
    <row r="68" spans="1:5" x14ac:dyDescent="0.25">
      <c r="A68" s="72">
        <v>62</v>
      </c>
      <c r="B68" s="72" t="s">
        <v>249</v>
      </c>
      <c r="C68" s="88" t="s">
        <v>317</v>
      </c>
      <c r="D68" s="107">
        <f t="shared" si="0"/>
        <v>450.55319663999995</v>
      </c>
      <c r="E68" s="107" t="str">
        <f t="shared" si="1"/>
        <v>б/п</v>
      </c>
    </row>
  </sheetData>
  <sheetProtection password="C77D" sheet="1" objects="1" scenarios="1" formatCells="0" formatColumns="0" formatRows="0" insertColumns="0" insertRows="0" insertHyperlinks="0" deleteColumns="0" deleteRows="0" sort="0" autoFilter="0" pivotTables="0"/>
  <autoFilter ref="A6:E39"/>
  <mergeCells count="4">
    <mergeCell ref="A1:B3"/>
    <mergeCell ref="C1:C3"/>
    <mergeCell ref="A5:C5"/>
    <mergeCell ref="D5:E5"/>
  </mergeCells>
  <pageMargins left="0.25" right="0.25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pane ySplit="6" topLeftCell="A26" activePane="bottomLeft" state="frozen"/>
      <selection pane="bottomLeft" activeCell="D7" sqref="D7:E37"/>
    </sheetView>
  </sheetViews>
  <sheetFormatPr defaultRowHeight="15" x14ac:dyDescent="0.25"/>
  <cols>
    <col min="1" max="1" width="6.28515625" customWidth="1"/>
    <col min="2" max="2" width="12.42578125" customWidth="1"/>
    <col min="3" max="3" width="64.28515625" customWidth="1"/>
    <col min="4" max="4" width="26.7109375" customWidth="1"/>
    <col min="5" max="5" width="25.42578125" customWidth="1"/>
  </cols>
  <sheetData>
    <row r="1" spans="1:10" ht="59.25" customHeight="1" x14ac:dyDescent="0.25">
      <c r="A1" s="124"/>
      <c r="B1" s="125"/>
      <c r="C1" s="133" t="s">
        <v>390</v>
      </c>
      <c r="D1" s="85" t="s">
        <v>389</v>
      </c>
      <c r="E1" s="83">
        <v>44713</v>
      </c>
    </row>
    <row r="2" spans="1:10" ht="21" customHeight="1" x14ac:dyDescent="0.3">
      <c r="A2" s="126"/>
      <c r="B2" s="127"/>
      <c r="C2" s="120"/>
      <c r="D2" s="81" t="s">
        <v>393</v>
      </c>
      <c r="E2" s="82" t="s">
        <v>391</v>
      </c>
      <c r="F2" s="20"/>
      <c r="G2" s="21"/>
    </row>
    <row r="3" spans="1:10" ht="15" customHeight="1" x14ac:dyDescent="0.25">
      <c r="A3" s="128"/>
      <c r="B3" s="129"/>
      <c r="C3" s="134"/>
      <c r="D3" s="86" t="s">
        <v>392</v>
      </c>
      <c r="E3" s="87" t="s">
        <v>395</v>
      </c>
      <c r="F3" s="15"/>
      <c r="G3" s="21"/>
    </row>
    <row r="4" spans="1:10" s="18" customFormat="1" ht="3.75" customHeight="1" x14ac:dyDescent="0.25">
      <c r="A4" s="84"/>
      <c r="B4" s="84"/>
      <c r="C4" s="16"/>
      <c r="D4" s="17"/>
      <c r="E4" s="17"/>
      <c r="F4" s="15"/>
    </row>
    <row r="5" spans="1:10" ht="30.75" customHeight="1" x14ac:dyDescent="0.25">
      <c r="A5" s="130" t="s">
        <v>318</v>
      </c>
      <c r="B5" s="131"/>
      <c r="C5" s="132"/>
      <c r="D5" s="135" t="s">
        <v>509</v>
      </c>
      <c r="E5" s="136"/>
    </row>
    <row r="6" spans="1:10" ht="45" customHeight="1" x14ac:dyDescent="0.25">
      <c r="A6" s="70" t="s">
        <v>312</v>
      </c>
      <c r="B6" s="71" t="s">
        <v>311</v>
      </c>
      <c r="C6" s="70" t="s">
        <v>313</v>
      </c>
      <c r="D6" s="77" t="s">
        <v>0</v>
      </c>
      <c r="E6" s="77" t="s">
        <v>396</v>
      </c>
      <c r="G6" s="19"/>
    </row>
    <row r="7" spans="1:10" x14ac:dyDescent="0.25">
      <c r="A7" s="72">
        <v>1</v>
      </c>
      <c r="B7" s="72" t="s">
        <v>319</v>
      </c>
      <c r="C7" s="88" t="s">
        <v>320</v>
      </c>
      <c r="D7" s="107">
        <f t="shared" ref="D7:D37" si="0">VLOOKUP(B7,Table,3,FALSE)</f>
        <v>796.14996493000001</v>
      </c>
      <c r="E7" s="107">
        <f t="shared" ref="E7:E37" si="1">VLOOKUP(B7,Table,4,FALSE)</f>
        <v>838.8732</v>
      </c>
    </row>
    <row r="8" spans="1:10" x14ac:dyDescent="0.25">
      <c r="A8" s="72">
        <v>2</v>
      </c>
      <c r="B8" s="72" t="s">
        <v>321</v>
      </c>
      <c r="C8" s="88" t="s">
        <v>322</v>
      </c>
      <c r="D8" s="107">
        <f t="shared" si="0"/>
        <v>806.39974418999998</v>
      </c>
      <c r="E8" s="107">
        <f t="shared" si="1"/>
        <v>866.04460000000006</v>
      </c>
    </row>
    <row r="9" spans="1:10" x14ac:dyDescent="0.25">
      <c r="A9" s="72">
        <v>3</v>
      </c>
      <c r="B9" s="72" t="s">
        <v>323</v>
      </c>
      <c r="C9" s="88" t="s">
        <v>324</v>
      </c>
      <c r="D9" s="107">
        <f t="shared" si="0"/>
        <v>871.60276427999997</v>
      </c>
      <c r="E9" s="107">
        <f t="shared" si="1"/>
        <v>928.38020000000006</v>
      </c>
      <c r="I9" s="21"/>
      <c r="J9" s="21"/>
    </row>
    <row r="10" spans="1:10" x14ac:dyDescent="0.25">
      <c r="A10" s="72">
        <v>4</v>
      </c>
      <c r="B10" s="72" t="s">
        <v>325</v>
      </c>
      <c r="C10" s="88" t="s">
        <v>326</v>
      </c>
      <c r="D10" s="107">
        <f t="shared" si="0"/>
        <v>857.22247696000011</v>
      </c>
      <c r="E10" s="107">
        <f t="shared" si="1"/>
        <v>911.32339999999999</v>
      </c>
      <c r="I10" s="89"/>
      <c r="J10" s="21"/>
    </row>
    <row r="11" spans="1:10" x14ac:dyDescent="0.25">
      <c r="A11" s="72">
        <v>5</v>
      </c>
      <c r="B11" s="72" t="s">
        <v>327</v>
      </c>
      <c r="C11" s="88" t="s">
        <v>326</v>
      </c>
      <c r="D11" s="107">
        <f t="shared" si="0"/>
        <v>907.53162803999999</v>
      </c>
      <c r="E11" s="107">
        <f t="shared" si="1"/>
        <v>971.00160000000005</v>
      </c>
      <c r="I11" s="89"/>
      <c r="J11" s="21"/>
    </row>
    <row r="12" spans="1:10" x14ac:dyDescent="0.25">
      <c r="A12" s="72">
        <v>6</v>
      </c>
      <c r="B12" s="72" t="s">
        <v>328</v>
      </c>
      <c r="C12" s="88" t="s">
        <v>329</v>
      </c>
      <c r="D12" s="107">
        <f t="shared" si="0"/>
        <v>849.05980626999997</v>
      </c>
      <c r="E12" s="107">
        <f t="shared" si="1"/>
        <v>907.13130000000001</v>
      </c>
      <c r="I12" s="21"/>
      <c r="J12" s="21"/>
    </row>
    <row r="13" spans="1:10" x14ac:dyDescent="0.25">
      <c r="A13" s="72">
        <v>7</v>
      </c>
      <c r="B13" s="72" t="s">
        <v>330</v>
      </c>
      <c r="C13" s="88" t="s">
        <v>329</v>
      </c>
      <c r="D13" s="107">
        <f t="shared" si="0"/>
        <v>920.91753378999999</v>
      </c>
      <c r="E13" s="107">
        <f t="shared" si="1"/>
        <v>992.3741</v>
      </c>
    </row>
    <row r="14" spans="1:10" x14ac:dyDescent="0.25">
      <c r="A14" s="72">
        <v>8</v>
      </c>
      <c r="B14" s="72" t="s">
        <v>331</v>
      </c>
      <c r="C14" s="88" t="s">
        <v>332</v>
      </c>
      <c r="D14" s="107">
        <f t="shared" si="0"/>
        <v>1169.2834536199998</v>
      </c>
      <c r="E14" s="107">
        <f t="shared" si="1"/>
        <v>1296.5228</v>
      </c>
    </row>
    <row r="15" spans="1:10" x14ac:dyDescent="0.25">
      <c r="A15" s="72">
        <v>9</v>
      </c>
      <c r="B15" s="72" t="s">
        <v>333</v>
      </c>
      <c r="C15" s="88" t="s">
        <v>334</v>
      </c>
      <c r="D15" s="107">
        <f t="shared" si="0"/>
        <v>61.083439300000002</v>
      </c>
      <c r="E15" s="107" t="e">
        <f t="shared" si="1"/>
        <v>#VALUE!</v>
      </c>
    </row>
    <row r="16" spans="1:10" x14ac:dyDescent="0.25">
      <c r="A16" s="72">
        <v>10</v>
      </c>
      <c r="B16" s="72" t="s">
        <v>335</v>
      </c>
      <c r="C16" s="88" t="s">
        <v>336</v>
      </c>
      <c r="D16" s="107">
        <f t="shared" si="0"/>
        <v>75.452799349999992</v>
      </c>
      <c r="E16" s="107">
        <f t="shared" si="1"/>
        <v>89.507000000000005</v>
      </c>
    </row>
    <row r="17" spans="1:5" x14ac:dyDescent="0.25">
      <c r="A17" s="72">
        <v>11</v>
      </c>
      <c r="B17" s="72" t="s">
        <v>337</v>
      </c>
      <c r="C17" s="88" t="s">
        <v>336</v>
      </c>
      <c r="D17" s="107">
        <f t="shared" si="0"/>
        <v>53.893295639999998</v>
      </c>
      <c r="E17" s="107">
        <f t="shared" si="1"/>
        <v>63.932099999999998</v>
      </c>
    </row>
    <row r="18" spans="1:5" x14ac:dyDescent="0.25">
      <c r="A18" s="72">
        <v>12</v>
      </c>
      <c r="B18" s="72" t="s">
        <v>338</v>
      </c>
      <c r="C18" s="88" t="s">
        <v>339</v>
      </c>
      <c r="D18" s="107">
        <f t="shared" si="0"/>
        <v>273.06155002999998</v>
      </c>
      <c r="E18" s="107" t="str">
        <f t="shared" si="1"/>
        <v>б/п</v>
      </c>
    </row>
    <row r="19" spans="1:5" x14ac:dyDescent="0.25">
      <c r="A19" s="72">
        <v>13</v>
      </c>
      <c r="B19" s="72" t="s">
        <v>340</v>
      </c>
      <c r="C19" s="88" t="s">
        <v>339</v>
      </c>
      <c r="D19" s="107">
        <f t="shared" si="0"/>
        <v>431.14636511999998</v>
      </c>
      <c r="E19" s="107" t="str">
        <f t="shared" si="1"/>
        <v>б/п</v>
      </c>
    </row>
    <row r="20" spans="1:5" x14ac:dyDescent="0.25">
      <c r="A20" s="72">
        <v>14</v>
      </c>
      <c r="B20" s="72" t="s">
        <v>341</v>
      </c>
      <c r="C20" s="88" t="s">
        <v>342</v>
      </c>
      <c r="D20" s="107">
        <f t="shared" si="0"/>
        <v>922.93907874000001</v>
      </c>
      <c r="E20" s="107">
        <f t="shared" si="1"/>
        <v>999.5326</v>
      </c>
    </row>
    <row r="21" spans="1:5" x14ac:dyDescent="0.25">
      <c r="A21" s="72">
        <v>15</v>
      </c>
      <c r="B21" s="72" t="s">
        <v>343</v>
      </c>
      <c r="C21" s="88" t="s">
        <v>344</v>
      </c>
      <c r="D21" s="107">
        <f t="shared" si="0"/>
        <v>918.30591626000012</v>
      </c>
      <c r="E21" s="107">
        <f t="shared" si="1"/>
        <v>1003.9204</v>
      </c>
    </row>
    <row r="22" spans="1:5" x14ac:dyDescent="0.25">
      <c r="A22" s="72">
        <v>16</v>
      </c>
      <c r="B22" s="72" t="s">
        <v>345</v>
      </c>
      <c r="C22" s="88" t="s">
        <v>346</v>
      </c>
      <c r="D22" s="107">
        <f t="shared" si="0"/>
        <v>919.35493417999999</v>
      </c>
      <c r="E22" s="107">
        <f t="shared" si="1"/>
        <v>995.27869999999996</v>
      </c>
    </row>
    <row r="23" spans="1:5" x14ac:dyDescent="0.25">
      <c r="A23" s="72">
        <v>17</v>
      </c>
      <c r="B23" s="72" t="s">
        <v>347</v>
      </c>
      <c r="C23" s="88" t="s">
        <v>348</v>
      </c>
      <c r="D23" s="107">
        <f t="shared" si="0"/>
        <v>914.71084443000007</v>
      </c>
      <c r="E23" s="107">
        <f t="shared" si="1"/>
        <v>999.65620000000001</v>
      </c>
    </row>
    <row r="24" spans="1:5" x14ac:dyDescent="0.25">
      <c r="A24" s="72">
        <v>18</v>
      </c>
      <c r="B24" s="72" t="s">
        <v>349</v>
      </c>
      <c r="C24" s="88" t="s">
        <v>350</v>
      </c>
      <c r="D24" s="107">
        <f t="shared" si="0"/>
        <v>958.86794250000003</v>
      </c>
      <c r="E24" s="107">
        <f t="shared" si="1"/>
        <v>1042.154</v>
      </c>
    </row>
    <row r="25" spans="1:5" x14ac:dyDescent="0.25">
      <c r="A25" s="72">
        <v>19</v>
      </c>
      <c r="B25" s="72" t="s">
        <v>351</v>
      </c>
      <c r="C25" s="88" t="s">
        <v>352</v>
      </c>
      <c r="D25" s="107">
        <f t="shared" si="0"/>
        <v>955.28379794</v>
      </c>
      <c r="E25" s="107">
        <f t="shared" si="1"/>
        <v>1037.9001000000001</v>
      </c>
    </row>
    <row r="26" spans="1:5" x14ac:dyDescent="0.25">
      <c r="A26" s="72">
        <v>20</v>
      </c>
      <c r="B26" s="72" t="s">
        <v>353</v>
      </c>
      <c r="C26" s="88" t="s">
        <v>354</v>
      </c>
      <c r="D26" s="107">
        <f t="shared" si="0"/>
        <v>1235.5245643600001</v>
      </c>
      <c r="E26" s="107">
        <f t="shared" si="1"/>
        <v>1370.3429000000001</v>
      </c>
    </row>
    <row r="27" spans="1:5" x14ac:dyDescent="0.25">
      <c r="A27" s="72">
        <v>21</v>
      </c>
      <c r="B27" s="72" t="s">
        <v>355</v>
      </c>
      <c r="C27" s="88" t="s">
        <v>356</v>
      </c>
      <c r="D27" s="107">
        <f t="shared" si="0"/>
        <v>575.9326926199999</v>
      </c>
      <c r="E27" s="107">
        <f t="shared" si="1"/>
        <v>607.65880000000004</v>
      </c>
    </row>
    <row r="28" spans="1:5" x14ac:dyDescent="0.25">
      <c r="A28" s="72">
        <v>22</v>
      </c>
      <c r="B28" s="72" t="s">
        <v>357</v>
      </c>
      <c r="C28" s="88" t="s">
        <v>358</v>
      </c>
      <c r="D28" s="107">
        <f t="shared" si="0"/>
        <v>71.857727520000012</v>
      </c>
      <c r="E28" s="107">
        <f t="shared" si="1"/>
        <v>85.242800000000003</v>
      </c>
    </row>
    <row r="29" spans="1:5" x14ac:dyDescent="0.25">
      <c r="A29" s="72">
        <v>23</v>
      </c>
      <c r="B29" s="72" t="s">
        <v>359</v>
      </c>
      <c r="C29" s="88" t="s">
        <v>334</v>
      </c>
      <c r="D29" s="107">
        <f t="shared" si="0"/>
        <v>79.047871179999987</v>
      </c>
      <c r="E29" s="107">
        <f t="shared" si="1"/>
        <v>93.771200000000007</v>
      </c>
    </row>
    <row r="30" spans="1:5" x14ac:dyDescent="0.25">
      <c r="A30" s="72">
        <v>24</v>
      </c>
      <c r="B30" s="72" t="s">
        <v>360</v>
      </c>
      <c r="C30" s="88" t="s">
        <v>361</v>
      </c>
      <c r="D30" s="107">
        <f t="shared" si="0"/>
        <v>752.71406668000009</v>
      </c>
      <c r="E30" s="107" t="str">
        <f t="shared" si="1"/>
        <v>б/п</v>
      </c>
    </row>
    <row r="31" spans="1:5" x14ac:dyDescent="0.25">
      <c r="A31" s="72">
        <v>25</v>
      </c>
      <c r="B31" s="72" t="s">
        <v>362</v>
      </c>
      <c r="C31" s="88" t="s">
        <v>361</v>
      </c>
      <c r="D31" s="107">
        <f t="shared" si="0"/>
        <v>964.33157749999998</v>
      </c>
      <c r="E31" s="107" t="str">
        <f t="shared" si="1"/>
        <v>б/п</v>
      </c>
    </row>
    <row r="32" spans="1:5" x14ac:dyDescent="0.25">
      <c r="A32" s="72">
        <v>26</v>
      </c>
      <c r="B32" s="72" t="s">
        <v>363</v>
      </c>
      <c r="C32" s="88" t="s">
        <v>361</v>
      </c>
      <c r="D32" s="107">
        <f t="shared" si="0"/>
        <v>1371.7657667199996</v>
      </c>
      <c r="E32" s="107" t="str">
        <f t="shared" si="1"/>
        <v>б/п</v>
      </c>
    </row>
    <row r="33" spans="1:5" x14ac:dyDescent="0.25">
      <c r="A33" s="72">
        <v>27</v>
      </c>
      <c r="B33" s="72" t="s">
        <v>364</v>
      </c>
      <c r="C33" s="88" t="s">
        <v>365</v>
      </c>
      <c r="D33" s="107">
        <f t="shared" si="0"/>
        <v>131.85936708999998</v>
      </c>
      <c r="E33" s="107">
        <f t="shared" si="1"/>
        <v>156.41580000000002</v>
      </c>
    </row>
    <row r="34" spans="1:5" x14ac:dyDescent="0.25">
      <c r="A34" s="72">
        <v>28</v>
      </c>
      <c r="B34" s="72" t="s">
        <v>366</v>
      </c>
      <c r="C34" s="88" t="s">
        <v>367</v>
      </c>
      <c r="D34" s="107">
        <f t="shared" si="0"/>
        <v>123.23775105999999</v>
      </c>
      <c r="E34" s="107">
        <f t="shared" si="1"/>
        <v>146.18790000000001</v>
      </c>
    </row>
    <row r="35" spans="1:5" x14ac:dyDescent="0.25">
      <c r="A35" s="72">
        <v>29</v>
      </c>
      <c r="B35" s="72" t="s">
        <v>368</v>
      </c>
      <c r="C35" s="88" t="s">
        <v>369</v>
      </c>
      <c r="D35" s="107">
        <f t="shared" si="0"/>
        <v>112.81313548</v>
      </c>
      <c r="E35" s="107">
        <f t="shared" si="1"/>
        <v>133.8279</v>
      </c>
    </row>
    <row r="36" spans="1:5" x14ac:dyDescent="0.25">
      <c r="A36" s="72">
        <v>30</v>
      </c>
      <c r="B36" s="72" t="s">
        <v>370</v>
      </c>
      <c r="C36" s="88" t="s">
        <v>371</v>
      </c>
      <c r="D36" s="107">
        <f t="shared" si="0"/>
        <v>94.488103689999988</v>
      </c>
      <c r="E36" s="107">
        <f t="shared" si="1"/>
        <v>112.0949</v>
      </c>
    </row>
    <row r="37" spans="1:5" x14ac:dyDescent="0.25">
      <c r="A37" s="72">
        <v>31</v>
      </c>
      <c r="B37" s="72" t="s">
        <v>372</v>
      </c>
      <c r="C37" s="88" t="s">
        <v>373</v>
      </c>
      <c r="D37" s="107">
        <f t="shared" si="0"/>
        <v>42.74</v>
      </c>
      <c r="E37" s="107">
        <f t="shared" si="1"/>
        <v>53.79</v>
      </c>
    </row>
  </sheetData>
  <sheetProtection password="C77D" sheet="1" objects="1" scenarios="1" formatCells="0" formatColumns="0" formatRows="0" insertColumns="0" insertRows="0" insertHyperlinks="0" deleteColumns="0" deleteRows="0" sort="0" autoFilter="0" pivotTables="0"/>
  <autoFilter ref="A6:E37"/>
  <mergeCells count="4">
    <mergeCell ref="A1:B3"/>
    <mergeCell ref="C1:C3"/>
    <mergeCell ref="A5:C5"/>
    <mergeCell ref="D5:E5"/>
  </mergeCells>
  <pageMargins left="0.25" right="0.25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pane ySplit="6" topLeftCell="A10" activePane="bottomLeft" state="frozen"/>
      <selection pane="bottomLeft" sqref="A1:B3"/>
    </sheetView>
  </sheetViews>
  <sheetFormatPr defaultRowHeight="15" x14ac:dyDescent="0.25"/>
  <cols>
    <col min="1" max="1" width="6.28515625" customWidth="1"/>
    <col min="2" max="2" width="12.42578125" customWidth="1"/>
    <col min="3" max="3" width="64.28515625" customWidth="1"/>
    <col min="4" max="4" width="26.7109375" customWidth="1"/>
    <col min="5" max="5" width="25.42578125" customWidth="1"/>
  </cols>
  <sheetData>
    <row r="1" spans="1:10" ht="59.25" customHeight="1" x14ac:dyDescent="0.25">
      <c r="A1" s="124"/>
      <c r="B1" s="125"/>
      <c r="C1" s="133" t="s">
        <v>390</v>
      </c>
      <c r="D1" s="94" t="s">
        <v>389</v>
      </c>
      <c r="E1" s="92">
        <v>44713</v>
      </c>
    </row>
    <row r="2" spans="1:10" ht="21" customHeight="1" x14ac:dyDescent="0.3">
      <c r="A2" s="126"/>
      <c r="B2" s="127"/>
      <c r="C2" s="120"/>
      <c r="D2" s="90" t="s">
        <v>393</v>
      </c>
      <c r="E2" s="91" t="s">
        <v>391</v>
      </c>
      <c r="F2" s="20"/>
      <c r="G2" s="21"/>
    </row>
    <row r="3" spans="1:10" ht="15" customHeight="1" x14ac:dyDescent="0.25">
      <c r="A3" s="128"/>
      <c r="B3" s="129"/>
      <c r="C3" s="134"/>
      <c r="D3" s="95" t="s">
        <v>392</v>
      </c>
      <c r="E3" s="96" t="s">
        <v>395</v>
      </c>
      <c r="F3" s="15"/>
      <c r="G3" s="21"/>
    </row>
    <row r="4" spans="1:10" s="18" customFormat="1" ht="3.75" customHeight="1" x14ac:dyDescent="0.25">
      <c r="A4" s="93"/>
      <c r="B4" s="93"/>
      <c r="C4" s="16"/>
      <c r="D4" s="17"/>
      <c r="E4" s="17"/>
      <c r="F4" s="15"/>
    </row>
    <row r="5" spans="1:10" ht="30.75" customHeight="1" x14ac:dyDescent="0.25">
      <c r="A5" s="130" t="s">
        <v>447</v>
      </c>
      <c r="B5" s="131"/>
      <c r="C5" s="132"/>
      <c r="D5" s="139" t="s">
        <v>509</v>
      </c>
      <c r="E5" s="140"/>
    </row>
    <row r="6" spans="1:10" ht="45" customHeight="1" x14ac:dyDescent="0.25">
      <c r="A6" s="70" t="s">
        <v>312</v>
      </c>
      <c r="B6" s="71" t="s">
        <v>311</v>
      </c>
      <c r="C6" s="70" t="s">
        <v>313</v>
      </c>
      <c r="D6" s="141"/>
      <c r="E6" s="142"/>
      <c r="G6" s="19"/>
    </row>
    <row r="7" spans="1:10" x14ac:dyDescent="0.25">
      <c r="A7" s="72">
        <v>1</v>
      </c>
      <c r="B7" s="72" t="s">
        <v>415</v>
      </c>
      <c r="C7" s="88" t="s">
        <v>567</v>
      </c>
      <c r="D7" s="137">
        <f t="shared" ref="D7:D26" si="0">VLOOKUP(B7,Table,3,FALSE)</f>
        <v>226.92000000000002</v>
      </c>
      <c r="E7" s="138"/>
    </row>
    <row r="8" spans="1:10" x14ac:dyDescent="0.25">
      <c r="A8" s="72">
        <v>2</v>
      </c>
      <c r="B8" s="72" t="s">
        <v>416</v>
      </c>
      <c r="C8" s="88" t="s">
        <v>568</v>
      </c>
      <c r="D8" s="137">
        <f t="shared" si="0"/>
        <v>26.04</v>
      </c>
      <c r="E8" s="138"/>
    </row>
    <row r="9" spans="1:10" x14ac:dyDescent="0.25">
      <c r="A9" s="72">
        <v>3</v>
      </c>
      <c r="B9" s="72" t="s">
        <v>417</v>
      </c>
      <c r="C9" s="88" t="s">
        <v>569</v>
      </c>
      <c r="D9" s="137">
        <f t="shared" si="0"/>
        <v>264.12</v>
      </c>
      <c r="E9" s="138"/>
      <c r="I9" s="21"/>
      <c r="J9" s="21"/>
    </row>
    <row r="10" spans="1:10" x14ac:dyDescent="0.25">
      <c r="A10" s="72">
        <v>4</v>
      </c>
      <c r="B10" s="72" t="s">
        <v>418</v>
      </c>
      <c r="C10" s="88" t="s">
        <v>419</v>
      </c>
      <c r="D10" s="137">
        <f t="shared" si="0"/>
        <v>213.28</v>
      </c>
      <c r="E10" s="138"/>
      <c r="I10" s="89"/>
      <c r="J10" s="21"/>
    </row>
    <row r="11" spans="1:10" x14ac:dyDescent="0.25">
      <c r="A11" s="72">
        <v>5</v>
      </c>
      <c r="B11" s="72" t="s">
        <v>420</v>
      </c>
      <c r="C11" s="88" t="s">
        <v>421</v>
      </c>
      <c r="D11" s="137">
        <f t="shared" si="0"/>
        <v>162.44</v>
      </c>
      <c r="E11" s="138"/>
      <c r="I11" s="89"/>
      <c r="J11" s="21"/>
    </row>
    <row r="12" spans="1:10" x14ac:dyDescent="0.25">
      <c r="A12" s="72">
        <v>6</v>
      </c>
      <c r="B12" s="72" t="s">
        <v>422</v>
      </c>
      <c r="C12" s="88" t="s">
        <v>423</v>
      </c>
      <c r="D12" s="137">
        <f t="shared" si="0"/>
        <v>181.04</v>
      </c>
      <c r="E12" s="138"/>
      <c r="I12" s="21"/>
      <c r="J12" s="21"/>
    </row>
    <row r="13" spans="1:10" x14ac:dyDescent="0.25">
      <c r="A13" s="72">
        <v>7</v>
      </c>
      <c r="B13" s="72" t="s">
        <v>424</v>
      </c>
      <c r="C13" s="88" t="s">
        <v>425</v>
      </c>
      <c r="D13" s="137">
        <f t="shared" si="0"/>
        <v>60.14</v>
      </c>
      <c r="E13" s="138"/>
    </row>
    <row r="14" spans="1:10" x14ac:dyDescent="0.25">
      <c r="A14" s="72">
        <v>8</v>
      </c>
      <c r="B14" s="72" t="s">
        <v>426</v>
      </c>
      <c r="C14" s="88" t="s">
        <v>427</v>
      </c>
      <c r="D14" s="137">
        <f t="shared" si="0"/>
        <v>29.759999999999998</v>
      </c>
      <c r="E14" s="138"/>
    </row>
    <row r="15" spans="1:10" x14ac:dyDescent="0.25">
      <c r="A15" s="72">
        <v>9</v>
      </c>
      <c r="B15" s="72" t="s">
        <v>428</v>
      </c>
      <c r="C15" s="88" t="s">
        <v>429</v>
      </c>
      <c r="D15" s="137">
        <f t="shared" si="0"/>
        <v>39.68</v>
      </c>
      <c r="E15" s="138"/>
    </row>
    <row r="16" spans="1:10" x14ac:dyDescent="0.25">
      <c r="A16" s="72">
        <v>10</v>
      </c>
      <c r="B16" s="72" t="s">
        <v>430</v>
      </c>
      <c r="C16" s="88" t="s">
        <v>431</v>
      </c>
      <c r="D16" s="137">
        <f t="shared" si="0"/>
        <v>52.699999999999996</v>
      </c>
      <c r="E16" s="138"/>
    </row>
    <row r="17" spans="1:5" x14ac:dyDescent="0.25">
      <c r="A17" s="72">
        <v>11</v>
      </c>
      <c r="B17" s="72" t="s">
        <v>432</v>
      </c>
      <c r="C17" s="88" t="s">
        <v>433</v>
      </c>
      <c r="D17" s="137">
        <f t="shared" si="0"/>
        <v>9.92</v>
      </c>
      <c r="E17" s="138"/>
    </row>
    <row r="18" spans="1:5" x14ac:dyDescent="0.25">
      <c r="A18" s="72">
        <v>12</v>
      </c>
      <c r="B18" s="72" t="s">
        <v>448</v>
      </c>
      <c r="C18" s="97" t="s">
        <v>570</v>
      </c>
      <c r="D18" s="137">
        <f t="shared" si="0"/>
        <v>1271</v>
      </c>
      <c r="E18" s="138"/>
    </row>
    <row r="19" spans="1:5" x14ac:dyDescent="0.25">
      <c r="A19" s="72">
        <v>13</v>
      </c>
      <c r="B19" s="72" t="s">
        <v>434</v>
      </c>
      <c r="C19" s="88" t="s">
        <v>435</v>
      </c>
      <c r="D19" s="137">
        <f t="shared" si="0"/>
        <v>37.199999999999996</v>
      </c>
      <c r="E19" s="138"/>
    </row>
    <row r="20" spans="1:5" x14ac:dyDescent="0.25">
      <c r="A20" s="72">
        <v>14</v>
      </c>
      <c r="B20" s="72" t="s">
        <v>436</v>
      </c>
      <c r="C20" s="88" t="s">
        <v>437</v>
      </c>
      <c r="D20" s="137">
        <f t="shared" si="0"/>
        <v>106.64</v>
      </c>
      <c r="E20" s="138"/>
    </row>
    <row r="21" spans="1:5" x14ac:dyDescent="0.25">
      <c r="A21" s="72">
        <v>15</v>
      </c>
      <c r="B21" s="72" t="s">
        <v>438</v>
      </c>
      <c r="C21" s="88" t="s">
        <v>427</v>
      </c>
      <c r="D21" s="137">
        <f t="shared" ref="D21" si="1">VLOOKUP(B21,Table,3,FALSE)</f>
        <v>26.04</v>
      </c>
      <c r="E21" s="138"/>
    </row>
    <row r="22" spans="1:5" x14ac:dyDescent="0.25">
      <c r="A22" s="72">
        <v>16</v>
      </c>
      <c r="B22" s="99" t="s">
        <v>572</v>
      </c>
      <c r="C22" s="98" t="s">
        <v>571</v>
      </c>
      <c r="D22" s="137">
        <f>VLOOKUP(B21,Table,3,FALSE)</f>
        <v>26.04</v>
      </c>
      <c r="E22" s="138"/>
    </row>
    <row r="23" spans="1:5" x14ac:dyDescent="0.25">
      <c r="A23" s="72">
        <v>17</v>
      </c>
      <c r="B23" s="72" t="s">
        <v>440</v>
      </c>
      <c r="C23" s="88" t="s">
        <v>439</v>
      </c>
      <c r="D23" s="137">
        <f t="shared" si="0"/>
        <v>295.12</v>
      </c>
      <c r="E23" s="138"/>
    </row>
    <row r="24" spans="1:5" x14ac:dyDescent="0.25">
      <c r="A24" s="72">
        <v>18</v>
      </c>
      <c r="B24" s="72" t="s">
        <v>441</v>
      </c>
      <c r="C24" s="88" t="s">
        <v>442</v>
      </c>
      <c r="D24" s="137">
        <f t="shared" si="0"/>
        <v>210.79999999999998</v>
      </c>
      <c r="E24" s="138"/>
    </row>
    <row r="25" spans="1:5" x14ac:dyDescent="0.25">
      <c r="A25" s="72">
        <v>19</v>
      </c>
      <c r="B25" s="72" t="s">
        <v>443</v>
      </c>
      <c r="C25" s="88" t="s">
        <v>444</v>
      </c>
      <c r="D25" s="137">
        <f t="shared" si="0"/>
        <v>234.98</v>
      </c>
      <c r="E25" s="138"/>
    </row>
    <row r="26" spans="1:5" x14ac:dyDescent="0.25">
      <c r="A26" s="72">
        <v>20</v>
      </c>
      <c r="B26" s="72" t="s">
        <v>445</v>
      </c>
      <c r="C26" s="88" t="s">
        <v>446</v>
      </c>
      <c r="D26" s="137">
        <f t="shared" si="0"/>
        <v>357.12</v>
      </c>
      <c r="E26" s="138"/>
    </row>
  </sheetData>
  <sheetProtection password="C77D" sheet="1" objects="1" scenarios="1" formatCells="0" formatColumns="0" formatRows="0" insertColumns="0" insertRows="0" insertHyperlinks="0" deleteColumns="0" deleteRows="0" sort="0" autoFilter="0" pivotTables="0"/>
  <autoFilter ref="A6:E6">
    <filterColumn colId="3" showButton="0"/>
  </autoFilter>
  <mergeCells count="25">
    <mergeCell ref="D7:E7"/>
    <mergeCell ref="A1:B3"/>
    <mergeCell ref="C1:C3"/>
    <mergeCell ref="A5:C5"/>
    <mergeCell ref="D5:E5"/>
    <mergeCell ref="D6:E6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6:E26"/>
    <mergeCell ref="D20:E20"/>
    <mergeCell ref="D21:E21"/>
    <mergeCell ref="D22:E22"/>
    <mergeCell ref="D23:E23"/>
    <mergeCell ref="D24:E24"/>
    <mergeCell ref="D25:E25"/>
  </mergeCells>
  <pageMargins left="0.25" right="0.25" top="0.75" bottom="0.75" header="0.3" footer="0.3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4" topLeftCell="A5" activePane="bottomLeft" state="frozen"/>
      <selection pane="bottomLeft" activeCell="L11" sqref="L11"/>
    </sheetView>
  </sheetViews>
  <sheetFormatPr defaultRowHeight="15" x14ac:dyDescent="0.25"/>
  <cols>
    <col min="1" max="1" width="4.5703125" customWidth="1"/>
    <col min="2" max="2" width="12.42578125" customWidth="1"/>
    <col min="3" max="3" width="51.140625" customWidth="1"/>
    <col min="4" max="6" width="13.7109375" customWidth="1"/>
    <col min="7" max="8" width="11.140625" customWidth="1"/>
    <col min="9" max="9" width="10.28515625" customWidth="1"/>
  </cols>
  <sheetData>
    <row r="1" spans="1:9" ht="24" customHeight="1" x14ac:dyDescent="0.25">
      <c r="A1" s="115"/>
      <c r="B1" s="116"/>
      <c r="C1" s="145" t="s">
        <v>394</v>
      </c>
      <c r="D1" s="145"/>
      <c r="E1" s="145"/>
      <c r="F1" s="68"/>
      <c r="G1" s="146">
        <f ca="1">TODAY()</f>
        <v>44783</v>
      </c>
      <c r="H1" s="146"/>
      <c r="I1" s="147"/>
    </row>
    <row r="2" spans="1:9" ht="66" customHeight="1" x14ac:dyDescent="0.25">
      <c r="A2" s="143"/>
      <c r="B2" s="144"/>
      <c r="C2" s="134" t="s">
        <v>403</v>
      </c>
      <c r="D2" s="134"/>
      <c r="E2" s="134"/>
      <c r="F2" s="134"/>
      <c r="G2" s="134"/>
      <c r="H2" s="134"/>
      <c r="I2" s="10"/>
    </row>
    <row r="3" spans="1:9" ht="45" x14ac:dyDescent="0.25">
      <c r="A3" s="3" t="s">
        <v>312</v>
      </c>
      <c r="B3" s="4" t="s">
        <v>311</v>
      </c>
      <c r="C3" s="3" t="s">
        <v>313</v>
      </c>
      <c r="D3" s="2" t="s">
        <v>412</v>
      </c>
      <c r="E3" s="22" t="s">
        <v>399</v>
      </c>
      <c r="F3" s="2" t="s">
        <v>398</v>
      </c>
      <c r="G3" s="3" t="s">
        <v>397</v>
      </c>
      <c r="H3" s="2" t="s">
        <v>402</v>
      </c>
      <c r="I3" s="24" t="s">
        <v>401</v>
      </c>
    </row>
    <row r="4" spans="1:9" ht="3.75" customHeight="1" x14ac:dyDescent="0.25"/>
    <row r="5" spans="1:9" x14ac:dyDescent="0.25">
      <c r="A5" s="23">
        <v>1</v>
      </c>
      <c r="B5" s="155" t="s">
        <v>575</v>
      </c>
      <c r="C5" s="23" t="str">
        <f t="shared" ref="C5:C29" si="0">VLOOKUP(B5,Table,2,FALSE)</f>
        <v>Крышка стойки</v>
      </c>
      <c r="D5" s="156">
        <v>6</v>
      </c>
      <c r="E5" s="157">
        <v>1</v>
      </c>
      <c r="F5" s="26">
        <f>E5*D5</f>
        <v>6</v>
      </c>
      <c r="G5" s="25">
        <f t="shared" ref="G5" si="1">VLOOKUP(B5,Table,3,FALSE)</f>
        <v>79.047871179999987</v>
      </c>
      <c r="H5" s="25">
        <f>I5-I5/1.2</f>
        <v>79.047871179999959</v>
      </c>
      <c r="I5" s="25">
        <f>G5*F5</f>
        <v>474.28722707999992</v>
      </c>
    </row>
    <row r="6" spans="1:9" x14ac:dyDescent="0.25">
      <c r="A6" s="23">
        <v>2</v>
      </c>
      <c r="B6" s="155" t="s">
        <v>462</v>
      </c>
      <c r="C6" s="23" t="str">
        <f t="shared" si="0"/>
        <v>Створка окна 68 мм.</v>
      </c>
      <c r="D6" s="156">
        <v>6</v>
      </c>
      <c r="E6" s="157">
        <v>1</v>
      </c>
      <c r="F6" s="26">
        <f t="shared" ref="F6:F29" si="2">E6*D6</f>
        <v>6</v>
      </c>
      <c r="G6" s="25">
        <f t="shared" ref="G6:G29" si="3">VLOOKUP(B6,Table,3,FALSE)</f>
        <v>349.58522184000003</v>
      </c>
      <c r="H6" s="25">
        <f t="shared" ref="H6:H29" si="4">I6-I6/1.2</f>
        <v>349.58522184000003</v>
      </c>
      <c r="I6" s="25">
        <f t="shared" ref="I6:I29" si="5">G6*F6</f>
        <v>2097.5113310400002</v>
      </c>
    </row>
    <row r="7" spans="1:9" x14ac:dyDescent="0.25">
      <c r="A7" s="23">
        <v>3</v>
      </c>
      <c r="B7" s="155"/>
      <c r="C7" s="23" t="e">
        <f t="shared" si="0"/>
        <v>#N/A</v>
      </c>
      <c r="D7" s="156"/>
      <c r="E7" s="157"/>
      <c r="F7" s="26">
        <f t="shared" si="2"/>
        <v>0</v>
      </c>
      <c r="G7" s="25" t="e">
        <f t="shared" si="3"/>
        <v>#N/A</v>
      </c>
      <c r="H7" s="25" t="e">
        <f t="shared" si="4"/>
        <v>#N/A</v>
      </c>
      <c r="I7" s="25" t="e">
        <f t="shared" si="5"/>
        <v>#N/A</v>
      </c>
    </row>
    <row r="8" spans="1:9" x14ac:dyDescent="0.25">
      <c r="A8" s="23">
        <v>4</v>
      </c>
      <c r="B8" s="155"/>
      <c r="C8" s="23" t="e">
        <f t="shared" si="0"/>
        <v>#N/A</v>
      </c>
      <c r="D8" s="156"/>
      <c r="E8" s="157"/>
      <c r="F8" s="26">
        <f t="shared" si="2"/>
        <v>0</v>
      </c>
      <c r="G8" s="25" t="e">
        <f t="shared" si="3"/>
        <v>#N/A</v>
      </c>
      <c r="H8" s="25" t="e">
        <f t="shared" si="4"/>
        <v>#N/A</v>
      </c>
      <c r="I8" s="25" t="e">
        <f t="shared" si="5"/>
        <v>#N/A</v>
      </c>
    </row>
    <row r="9" spans="1:9" x14ac:dyDescent="0.25">
      <c r="A9" s="23">
        <v>5</v>
      </c>
      <c r="B9" s="155"/>
      <c r="C9" s="23" t="e">
        <f t="shared" si="0"/>
        <v>#N/A</v>
      </c>
      <c r="D9" s="156"/>
      <c r="E9" s="157"/>
      <c r="F9" s="26">
        <f t="shared" si="2"/>
        <v>0</v>
      </c>
      <c r="G9" s="25" t="e">
        <f t="shared" si="3"/>
        <v>#N/A</v>
      </c>
      <c r="H9" s="25" t="e">
        <f t="shared" si="4"/>
        <v>#N/A</v>
      </c>
      <c r="I9" s="25" t="e">
        <f t="shared" si="5"/>
        <v>#N/A</v>
      </c>
    </row>
    <row r="10" spans="1:9" x14ac:dyDescent="0.25">
      <c r="A10" s="23">
        <v>6</v>
      </c>
      <c r="B10" s="155"/>
      <c r="C10" s="23" t="e">
        <f t="shared" si="0"/>
        <v>#N/A</v>
      </c>
      <c r="D10" s="156"/>
      <c r="E10" s="157"/>
      <c r="F10" s="26">
        <f t="shared" si="2"/>
        <v>0</v>
      </c>
      <c r="G10" s="25" t="e">
        <f t="shared" si="3"/>
        <v>#N/A</v>
      </c>
      <c r="H10" s="25" t="e">
        <f t="shared" si="4"/>
        <v>#N/A</v>
      </c>
      <c r="I10" s="25" t="e">
        <f t="shared" si="5"/>
        <v>#N/A</v>
      </c>
    </row>
    <row r="11" spans="1:9" x14ac:dyDescent="0.25">
      <c r="A11" s="23">
        <v>7</v>
      </c>
      <c r="B11" s="155"/>
      <c r="C11" s="23" t="e">
        <f t="shared" si="0"/>
        <v>#N/A</v>
      </c>
      <c r="D11" s="156"/>
      <c r="E11" s="157"/>
      <c r="F11" s="26">
        <f t="shared" si="2"/>
        <v>0</v>
      </c>
      <c r="G11" s="25" t="e">
        <f t="shared" si="3"/>
        <v>#N/A</v>
      </c>
      <c r="H11" s="25" t="e">
        <f t="shared" si="4"/>
        <v>#N/A</v>
      </c>
      <c r="I11" s="25" t="e">
        <f t="shared" si="5"/>
        <v>#N/A</v>
      </c>
    </row>
    <row r="12" spans="1:9" x14ac:dyDescent="0.25">
      <c r="A12" s="23">
        <v>8</v>
      </c>
      <c r="B12" s="155"/>
      <c r="C12" s="23" t="e">
        <f t="shared" si="0"/>
        <v>#N/A</v>
      </c>
      <c r="D12" s="156"/>
      <c r="E12" s="157"/>
      <c r="F12" s="26">
        <f t="shared" si="2"/>
        <v>0</v>
      </c>
      <c r="G12" s="25" t="e">
        <f t="shared" si="3"/>
        <v>#N/A</v>
      </c>
      <c r="H12" s="25" t="e">
        <f t="shared" si="4"/>
        <v>#N/A</v>
      </c>
      <c r="I12" s="25" t="e">
        <f t="shared" si="5"/>
        <v>#N/A</v>
      </c>
    </row>
    <row r="13" spans="1:9" x14ac:dyDescent="0.25">
      <c r="A13" s="23">
        <v>9</v>
      </c>
      <c r="B13" s="155"/>
      <c r="C13" s="23" t="e">
        <f t="shared" si="0"/>
        <v>#N/A</v>
      </c>
      <c r="D13" s="156"/>
      <c r="E13" s="157"/>
      <c r="F13" s="26">
        <f t="shared" si="2"/>
        <v>0</v>
      </c>
      <c r="G13" s="25" t="e">
        <f t="shared" si="3"/>
        <v>#N/A</v>
      </c>
      <c r="H13" s="25" t="e">
        <f t="shared" si="4"/>
        <v>#N/A</v>
      </c>
      <c r="I13" s="25" t="e">
        <f t="shared" si="5"/>
        <v>#N/A</v>
      </c>
    </row>
    <row r="14" spans="1:9" x14ac:dyDescent="0.25">
      <c r="A14" s="23">
        <v>10</v>
      </c>
      <c r="B14" s="155"/>
      <c r="C14" s="23" t="e">
        <f t="shared" si="0"/>
        <v>#N/A</v>
      </c>
      <c r="D14" s="156"/>
      <c r="E14" s="157"/>
      <c r="F14" s="26">
        <f t="shared" si="2"/>
        <v>0</v>
      </c>
      <c r="G14" s="25" t="e">
        <f t="shared" si="3"/>
        <v>#N/A</v>
      </c>
      <c r="H14" s="25" t="e">
        <f t="shared" si="4"/>
        <v>#N/A</v>
      </c>
      <c r="I14" s="25" t="e">
        <f t="shared" si="5"/>
        <v>#N/A</v>
      </c>
    </row>
    <row r="15" spans="1:9" x14ac:dyDescent="0.25">
      <c r="A15" s="23">
        <v>11</v>
      </c>
      <c r="B15" s="155"/>
      <c r="C15" s="23" t="e">
        <f t="shared" si="0"/>
        <v>#N/A</v>
      </c>
      <c r="D15" s="156"/>
      <c r="E15" s="157"/>
      <c r="F15" s="26">
        <f t="shared" si="2"/>
        <v>0</v>
      </c>
      <c r="G15" s="25" t="e">
        <f t="shared" si="3"/>
        <v>#N/A</v>
      </c>
      <c r="H15" s="25" t="e">
        <f t="shared" si="4"/>
        <v>#N/A</v>
      </c>
      <c r="I15" s="25" t="e">
        <f t="shared" si="5"/>
        <v>#N/A</v>
      </c>
    </row>
    <row r="16" spans="1:9" x14ac:dyDescent="0.25">
      <c r="A16" s="23">
        <v>12</v>
      </c>
      <c r="B16" s="155"/>
      <c r="C16" s="23" t="e">
        <f t="shared" si="0"/>
        <v>#N/A</v>
      </c>
      <c r="D16" s="156"/>
      <c r="E16" s="157"/>
      <c r="F16" s="26">
        <f t="shared" si="2"/>
        <v>0</v>
      </c>
      <c r="G16" s="25" t="e">
        <f t="shared" si="3"/>
        <v>#N/A</v>
      </c>
      <c r="H16" s="25" t="e">
        <f t="shared" si="4"/>
        <v>#N/A</v>
      </c>
      <c r="I16" s="25" t="e">
        <f t="shared" si="5"/>
        <v>#N/A</v>
      </c>
    </row>
    <row r="17" spans="1:9" x14ac:dyDescent="0.25">
      <c r="A17" s="23">
        <v>13</v>
      </c>
      <c r="B17" s="155"/>
      <c r="C17" s="23" t="e">
        <f t="shared" si="0"/>
        <v>#N/A</v>
      </c>
      <c r="D17" s="156"/>
      <c r="E17" s="157"/>
      <c r="F17" s="26">
        <f t="shared" si="2"/>
        <v>0</v>
      </c>
      <c r="G17" s="25" t="e">
        <f t="shared" si="3"/>
        <v>#N/A</v>
      </c>
      <c r="H17" s="25" t="e">
        <f t="shared" si="4"/>
        <v>#N/A</v>
      </c>
      <c r="I17" s="25" t="e">
        <f t="shared" si="5"/>
        <v>#N/A</v>
      </c>
    </row>
    <row r="18" spans="1:9" x14ac:dyDescent="0.25">
      <c r="A18" s="23">
        <v>14</v>
      </c>
      <c r="B18" s="155"/>
      <c r="C18" s="23" t="e">
        <f t="shared" si="0"/>
        <v>#N/A</v>
      </c>
      <c r="D18" s="156"/>
      <c r="E18" s="157"/>
      <c r="F18" s="26">
        <f t="shared" si="2"/>
        <v>0</v>
      </c>
      <c r="G18" s="25" t="e">
        <f t="shared" si="3"/>
        <v>#N/A</v>
      </c>
      <c r="H18" s="25" t="e">
        <f t="shared" si="4"/>
        <v>#N/A</v>
      </c>
      <c r="I18" s="25" t="e">
        <f t="shared" si="5"/>
        <v>#N/A</v>
      </c>
    </row>
    <row r="19" spans="1:9" x14ac:dyDescent="0.25">
      <c r="A19" s="23">
        <v>15</v>
      </c>
      <c r="B19" s="155"/>
      <c r="C19" s="23" t="e">
        <f t="shared" si="0"/>
        <v>#N/A</v>
      </c>
      <c r="D19" s="156"/>
      <c r="E19" s="157"/>
      <c r="F19" s="26">
        <f t="shared" si="2"/>
        <v>0</v>
      </c>
      <c r="G19" s="25" t="e">
        <f t="shared" si="3"/>
        <v>#N/A</v>
      </c>
      <c r="H19" s="25" t="e">
        <f t="shared" si="4"/>
        <v>#N/A</v>
      </c>
      <c r="I19" s="25" t="e">
        <f t="shared" si="5"/>
        <v>#N/A</v>
      </c>
    </row>
    <row r="20" spans="1:9" x14ac:dyDescent="0.25">
      <c r="A20" s="23">
        <v>16</v>
      </c>
      <c r="B20" s="155"/>
      <c r="C20" s="23" t="e">
        <f t="shared" si="0"/>
        <v>#N/A</v>
      </c>
      <c r="D20" s="156"/>
      <c r="E20" s="157"/>
      <c r="F20" s="26">
        <f t="shared" si="2"/>
        <v>0</v>
      </c>
      <c r="G20" s="25" t="e">
        <f t="shared" si="3"/>
        <v>#N/A</v>
      </c>
      <c r="H20" s="25" t="e">
        <f t="shared" si="4"/>
        <v>#N/A</v>
      </c>
      <c r="I20" s="25" t="e">
        <f t="shared" si="5"/>
        <v>#N/A</v>
      </c>
    </row>
    <row r="21" spans="1:9" x14ac:dyDescent="0.25">
      <c r="A21" s="23">
        <v>17</v>
      </c>
      <c r="B21" s="155"/>
      <c r="C21" s="23" t="e">
        <f t="shared" si="0"/>
        <v>#N/A</v>
      </c>
      <c r="D21" s="156"/>
      <c r="E21" s="157"/>
      <c r="F21" s="26">
        <f t="shared" si="2"/>
        <v>0</v>
      </c>
      <c r="G21" s="25" t="e">
        <f t="shared" si="3"/>
        <v>#N/A</v>
      </c>
      <c r="H21" s="25" t="e">
        <f t="shared" si="4"/>
        <v>#N/A</v>
      </c>
      <c r="I21" s="25" t="e">
        <f t="shared" si="5"/>
        <v>#N/A</v>
      </c>
    </row>
    <row r="22" spans="1:9" x14ac:dyDescent="0.25">
      <c r="A22" s="23">
        <v>18</v>
      </c>
      <c r="B22" s="155"/>
      <c r="C22" s="23" t="e">
        <f t="shared" si="0"/>
        <v>#N/A</v>
      </c>
      <c r="D22" s="156"/>
      <c r="E22" s="157"/>
      <c r="F22" s="26">
        <f t="shared" si="2"/>
        <v>0</v>
      </c>
      <c r="G22" s="25" t="e">
        <f t="shared" si="3"/>
        <v>#N/A</v>
      </c>
      <c r="H22" s="25" t="e">
        <f t="shared" si="4"/>
        <v>#N/A</v>
      </c>
      <c r="I22" s="25" t="e">
        <f t="shared" si="5"/>
        <v>#N/A</v>
      </c>
    </row>
    <row r="23" spans="1:9" x14ac:dyDescent="0.25">
      <c r="A23" s="23">
        <v>19</v>
      </c>
      <c r="B23" s="155"/>
      <c r="C23" s="23" t="e">
        <f t="shared" si="0"/>
        <v>#N/A</v>
      </c>
      <c r="D23" s="156"/>
      <c r="E23" s="157"/>
      <c r="F23" s="26">
        <f t="shared" si="2"/>
        <v>0</v>
      </c>
      <c r="G23" s="25" t="e">
        <f t="shared" si="3"/>
        <v>#N/A</v>
      </c>
      <c r="H23" s="25" t="e">
        <f t="shared" si="4"/>
        <v>#N/A</v>
      </c>
      <c r="I23" s="25" t="e">
        <f t="shared" si="5"/>
        <v>#N/A</v>
      </c>
    </row>
    <row r="24" spans="1:9" x14ac:dyDescent="0.25">
      <c r="A24" s="23">
        <v>20</v>
      </c>
      <c r="B24" s="155"/>
      <c r="C24" s="23" t="e">
        <f t="shared" si="0"/>
        <v>#N/A</v>
      </c>
      <c r="D24" s="156"/>
      <c r="E24" s="157"/>
      <c r="F24" s="26">
        <f t="shared" si="2"/>
        <v>0</v>
      </c>
      <c r="G24" s="25" t="e">
        <f t="shared" si="3"/>
        <v>#N/A</v>
      </c>
      <c r="H24" s="25" t="e">
        <f t="shared" si="4"/>
        <v>#N/A</v>
      </c>
      <c r="I24" s="25" t="e">
        <f t="shared" si="5"/>
        <v>#N/A</v>
      </c>
    </row>
    <row r="25" spans="1:9" x14ac:dyDescent="0.25">
      <c r="A25" s="23">
        <v>21</v>
      </c>
      <c r="B25" s="155"/>
      <c r="C25" s="23" t="e">
        <f t="shared" si="0"/>
        <v>#N/A</v>
      </c>
      <c r="D25" s="156"/>
      <c r="E25" s="157"/>
      <c r="F25" s="26">
        <f t="shared" si="2"/>
        <v>0</v>
      </c>
      <c r="G25" s="25" t="e">
        <f t="shared" si="3"/>
        <v>#N/A</v>
      </c>
      <c r="H25" s="25" t="e">
        <f t="shared" si="4"/>
        <v>#N/A</v>
      </c>
      <c r="I25" s="25" t="e">
        <f t="shared" si="5"/>
        <v>#N/A</v>
      </c>
    </row>
    <row r="26" spans="1:9" x14ac:dyDescent="0.25">
      <c r="A26" s="23">
        <v>22</v>
      </c>
      <c r="B26" s="155"/>
      <c r="C26" s="23" t="e">
        <f t="shared" si="0"/>
        <v>#N/A</v>
      </c>
      <c r="D26" s="156"/>
      <c r="E26" s="157"/>
      <c r="F26" s="26">
        <f t="shared" si="2"/>
        <v>0</v>
      </c>
      <c r="G26" s="25" t="e">
        <f t="shared" si="3"/>
        <v>#N/A</v>
      </c>
      <c r="H26" s="25" t="e">
        <f t="shared" si="4"/>
        <v>#N/A</v>
      </c>
      <c r="I26" s="25" t="e">
        <f t="shared" si="5"/>
        <v>#N/A</v>
      </c>
    </row>
    <row r="27" spans="1:9" x14ac:dyDescent="0.25">
      <c r="A27" s="23">
        <v>23</v>
      </c>
      <c r="B27" s="155"/>
      <c r="C27" s="23" t="e">
        <f t="shared" si="0"/>
        <v>#N/A</v>
      </c>
      <c r="D27" s="156"/>
      <c r="E27" s="157"/>
      <c r="F27" s="26">
        <f t="shared" si="2"/>
        <v>0</v>
      </c>
      <c r="G27" s="25" t="e">
        <f t="shared" si="3"/>
        <v>#N/A</v>
      </c>
      <c r="H27" s="25" t="e">
        <f t="shared" si="4"/>
        <v>#N/A</v>
      </c>
      <c r="I27" s="25" t="e">
        <f t="shared" si="5"/>
        <v>#N/A</v>
      </c>
    </row>
    <row r="28" spans="1:9" x14ac:dyDescent="0.25">
      <c r="A28" s="23">
        <v>24</v>
      </c>
      <c r="B28" s="155"/>
      <c r="C28" s="23" t="e">
        <f t="shared" si="0"/>
        <v>#N/A</v>
      </c>
      <c r="D28" s="156"/>
      <c r="E28" s="157"/>
      <c r="F28" s="26">
        <f t="shared" si="2"/>
        <v>0</v>
      </c>
      <c r="G28" s="25" t="e">
        <f t="shared" si="3"/>
        <v>#N/A</v>
      </c>
      <c r="H28" s="25" t="e">
        <f t="shared" si="4"/>
        <v>#N/A</v>
      </c>
      <c r="I28" s="25" t="e">
        <f t="shared" si="5"/>
        <v>#N/A</v>
      </c>
    </row>
    <row r="29" spans="1:9" x14ac:dyDescent="0.25">
      <c r="A29" s="23">
        <v>25</v>
      </c>
      <c r="B29" s="155"/>
      <c r="C29" s="23" t="e">
        <f t="shared" si="0"/>
        <v>#N/A</v>
      </c>
      <c r="D29" s="156"/>
      <c r="E29" s="157"/>
      <c r="F29" s="26">
        <f t="shared" si="2"/>
        <v>0</v>
      </c>
      <c r="G29" s="25" t="e">
        <f t="shared" si="3"/>
        <v>#N/A</v>
      </c>
      <c r="H29" s="25" t="e">
        <f t="shared" si="4"/>
        <v>#N/A</v>
      </c>
      <c r="I29" s="25" t="e">
        <f t="shared" si="5"/>
        <v>#N/A</v>
      </c>
    </row>
    <row r="30" spans="1:9" x14ac:dyDescent="0.25">
      <c r="A30" s="59"/>
      <c r="B30" s="59"/>
      <c r="G30" s="21"/>
      <c r="H30" s="21"/>
    </row>
    <row r="31" spans="1:9" ht="15.75" x14ac:dyDescent="0.25">
      <c r="A31" s="149" t="str">
        <f>"Всего наименований "&amp;MAX(A5:A30)&amp;". Общее количесвто хлыстов "&amp;SUM(E5:E30)&amp;" шт"</f>
        <v>Всего наименований 25. Общее количесвто хлыстов 2 шт</v>
      </c>
      <c r="B31" s="149"/>
      <c r="C31" s="149"/>
      <c r="D31" s="21"/>
      <c r="E31" s="55"/>
      <c r="F31" s="57"/>
      <c r="G31" s="58" t="s">
        <v>411</v>
      </c>
      <c r="H31" s="151" t="e">
        <f>SUM(I5:I10)</f>
        <v>#N/A</v>
      </c>
      <c r="I31" s="152"/>
    </row>
    <row r="32" spans="1:9" ht="15.75" x14ac:dyDescent="0.25">
      <c r="E32" s="56"/>
      <c r="F32" s="150" t="s">
        <v>409</v>
      </c>
      <c r="G32" s="150"/>
      <c r="H32" s="153" t="e">
        <f>SUM(H5:H10)</f>
        <v>#N/A</v>
      </c>
      <c r="I32" s="153"/>
    </row>
    <row r="33" spans="2:9" ht="15.75" x14ac:dyDescent="0.25">
      <c r="E33" s="21"/>
      <c r="F33" s="150" t="s">
        <v>410</v>
      </c>
      <c r="G33" s="150"/>
      <c r="H33" s="153" t="e">
        <f>H31</f>
        <v>#N/A</v>
      </c>
      <c r="I33" s="154"/>
    </row>
    <row r="34" spans="2:9" x14ac:dyDescent="0.25">
      <c r="B34" s="148"/>
      <c r="C34" s="148"/>
    </row>
  </sheetData>
  <sheetProtection password="C77D" sheet="1" objects="1" scenarios="1"/>
  <mergeCells count="11">
    <mergeCell ref="A1:B2"/>
    <mergeCell ref="C2:H2"/>
    <mergeCell ref="C1:E1"/>
    <mergeCell ref="G1:I1"/>
    <mergeCell ref="B34:C34"/>
    <mergeCell ref="A31:C31"/>
    <mergeCell ref="F32:G32"/>
    <mergeCell ref="F33:G33"/>
    <mergeCell ref="H31:I31"/>
    <mergeCell ref="H32:I32"/>
    <mergeCell ref="H33:I33"/>
  </mergeCells>
  <dataValidations count="1">
    <dataValidation type="list" allowBlank="1" showInputMessage="1" showErrorMessage="1" sqref="B5:B29">
      <formula1>Abe</formula1>
    </dataValidation>
  </dataValidations>
  <pageMargins left="0.25" right="0.25" top="0.75" bottom="0.75" header="0.3" footer="0.3"/>
  <pageSetup paperSize="9" scale="84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6"/>
  <sheetViews>
    <sheetView topLeftCell="A221" workbookViewId="0">
      <selection activeCell="H197" sqref="H197"/>
    </sheetView>
  </sheetViews>
  <sheetFormatPr defaultRowHeight="15" x14ac:dyDescent="0.25"/>
  <cols>
    <col min="2" max="2" width="19.85546875" customWidth="1"/>
    <col min="3" max="3" width="68.28515625" customWidth="1"/>
    <col min="4" max="5" width="9.140625" style="106"/>
  </cols>
  <sheetData>
    <row r="2" spans="1:8" x14ac:dyDescent="0.25">
      <c r="A2" t="s">
        <v>374</v>
      </c>
      <c r="B2" s="31" t="s">
        <v>251</v>
      </c>
      <c r="C2" s="31" t="s">
        <v>252</v>
      </c>
      <c r="D2" s="32">
        <v>125.02982333999999</v>
      </c>
      <c r="E2" s="32">
        <v>148.32</v>
      </c>
      <c r="G2" s="106"/>
      <c r="H2" s="106"/>
    </row>
    <row r="3" spans="1:8" x14ac:dyDescent="0.25">
      <c r="B3" s="33" t="s">
        <v>253</v>
      </c>
      <c r="C3" s="33" t="s">
        <v>254</v>
      </c>
      <c r="D3" s="34">
        <v>583.12283627999989</v>
      </c>
      <c r="E3" s="34" t="s">
        <v>315</v>
      </c>
      <c r="G3" s="106"/>
      <c r="H3" s="106"/>
    </row>
    <row r="4" spans="1:8" x14ac:dyDescent="0.25">
      <c r="B4" s="31" t="s">
        <v>255</v>
      </c>
      <c r="C4" s="31" t="s">
        <v>256</v>
      </c>
      <c r="D4" s="32">
        <v>48.506151529999997</v>
      </c>
      <c r="E4" s="32" t="s">
        <v>315</v>
      </c>
      <c r="G4" s="106"/>
      <c r="H4" s="106"/>
    </row>
    <row r="5" spans="1:8" x14ac:dyDescent="0.25">
      <c r="B5" s="33" t="s">
        <v>257</v>
      </c>
      <c r="C5" s="33" t="s">
        <v>258</v>
      </c>
      <c r="D5" s="34">
        <v>283.47523834000003</v>
      </c>
      <c r="E5" s="34">
        <v>336.28469999999999</v>
      </c>
      <c r="G5" s="106"/>
      <c r="H5" s="106"/>
    </row>
    <row r="6" spans="1:8" x14ac:dyDescent="0.25">
      <c r="B6" s="31" t="s">
        <v>259</v>
      </c>
      <c r="C6" s="31" t="s">
        <v>260</v>
      </c>
      <c r="D6" s="32">
        <v>326.59424576000004</v>
      </c>
      <c r="E6" s="32">
        <v>387.42419999999998</v>
      </c>
      <c r="G6" s="106"/>
      <c r="H6" s="106"/>
    </row>
    <row r="7" spans="1:8" x14ac:dyDescent="0.25">
      <c r="B7" s="60" t="s">
        <v>413</v>
      </c>
      <c r="C7" s="33" t="s">
        <v>261</v>
      </c>
      <c r="D7" s="34">
        <v>347.43254965</v>
      </c>
      <c r="E7" s="34">
        <v>412.14420000000001</v>
      </c>
      <c r="G7" s="106"/>
      <c r="H7" s="106"/>
    </row>
    <row r="8" spans="1:8" x14ac:dyDescent="0.25">
      <c r="B8" s="31" t="s">
        <v>262</v>
      </c>
      <c r="C8" s="31" t="s">
        <v>250</v>
      </c>
      <c r="D8" s="32">
        <v>155.57154299000001</v>
      </c>
      <c r="E8" s="32">
        <v>184.55540000000002</v>
      </c>
      <c r="G8" s="106"/>
      <c r="H8" s="106"/>
    </row>
    <row r="9" spans="1:8" x14ac:dyDescent="0.25">
      <c r="B9" s="33" t="s">
        <v>263</v>
      </c>
      <c r="C9" s="33" t="s">
        <v>250</v>
      </c>
      <c r="D9" s="34">
        <v>55.685367919999997</v>
      </c>
      <c r="E9" s="34">
        <v>66.0642</v>
      </c>
      <c r="G9" s="106"/>
      <c r="H9" s="106"/>
    </row>
    <row r="10" spans="1:8" x14ac:dyDescent="0.25">
      <c r="B10" s="31" t="s">
        <v>264</v>
      </c>
      <c r="C10" s="31" t="s">
        <v>265</v>
      </c>
      <c r="D10" s="32">
        <v>349.58522184000003</v>
      </c>
      <c r="E10" s="32">
        <v>414.70889999999997</v>
      </c>
      <c r="G10" s="106"/>
      <c r="H10" s="106"/>
    </row>
    <row r="11" spans="1:8" x14ac:dyDescent="0.25">
      <c r="B11" s="33" t="s">
        <v>266</v>
      </c>
      <c r="C11" s="33" t="s">
        <v>267</v>
      </c>
      <c r="D11" s="34">
        <v>375.81066984000006</v>
      </c>
      <c r="E11" s="34">
        <v>445.81489999999997</v>
      </c>
      <c r="G11" s="106"/>
      <c r="H11" s="106"/>
    </row>
    <row r="12" spans="1:8" x14ac:dyDescent="0.25">
      <c r="B12" s="31" t="s">
        <v>268</v>
      </c>
      <c r="C12" s="31" t="s">
        <v>269</v>
      </c>
      <c r="D12" s="32">
        <v>413.90313305999996</v>
      </c>
      <c r="E12" s="32">
        <v>491.00099999999998</v>
      </c>
      <c r="G12" s="106"/>
      <c r="H12" s="106"/>
    </row>
    <row r="13" spans="1:8" x14ac:dyDescent="0.25">
      <c r="B13" s="33" t="s">
        <v>270</v>
      </c>
      <c r="C13" s="33" t="s">
        <v>271</v>
      </c>
      <c r="D13" s="34">
        <v>345.99015000999998</v>
      </c>
      <c r="E13" s="34">
        <v>410.44470000000001</v>
      </c>
      <c r="G13" s="106"/>
      <c r="H13" s="106"/>
    </row>
    <row r="14" spans="1:8" x14ac:dyDescent="0.25">
      <c r="B14" s="31" t="s">
        <v>272</v>
      </c>
      <c r="C14" s="31" t="s">
        <v>273</v>
      </c>
      <c r="D14" s="32">
        <v>372.58712519000005</v>
      </c>
      <c r="E14" s="32">
        <v>441.98329999999999</v>
      </c>
      <c r="G14" s="106"/>
      <c r="H14" s="106"/>
    </row>
    <row r="15" spans="1:8" x14ac:dyDescent="0.25">
      <c r="B15" s="33" t="s">
        <v>274</v>
      </c>
      <c r="C15" s="33" t="s">
        <v>275</v>
      </c>
      <c r="D15" s="34">
        <v>410.30806123000002</v>
      </c>
      <c r="E15" s="34">
        <v>486.73680000000002</v>
      </c>
      <c r="G15" s="106"/>
      <c r="H15" s="106"/>
    </row>
    <row r="16" spans="1:8" x14ac:dyDescent="0.25">
      <c r="B16" s="31" t="s">
        <v>276</v>
      </c>
      <c r="C16" s="31" t="s">
        <v>93</v>
      </c>
      <c r="D16" s="32">
        <v>321.56770155999999</v>
      </c>
      <c r="E16" s="32">
        <v>381.46050000000002</v>
      </c>
      <c r="G16" s="106"/>
      <c r="H16" s="106"/>
    </row>
    <row r="17" spans="2:8" x14ac:dyDescent="0.25">
      <c r="B17" s="33" t="s">
        <v>277</v>
      </c>
      <c r="C17" s="33" t="s">
        <v>278</v>
      </c>
      <c r="D17" s="34">
        <v>333.06318959999999</v>
      </c>
      <c r="E17" s="34">
        <v>395.09769999999997</v>
      </c>
      <c r="G17" s="106"/>
      <c r="H17" s="106"/>
    </row>
    <row r="18" spans="2:8" x14ac:dyDescent="0.25">
      <c r="B18" s="31" t="s">
        <v>279</v>
      </c>
      <c r="C18" s="31" t="s">
        <v>280</v>
      </c>
      <c r="D18" s="32">
        <v>422.16414917999998</v>
      </c>
      <c r="E18" s="32">
        <v>500.8066</v>
      </c>
      <c r="G18" s="106"/>
      <c r="H18" s="106"/>
    </row>
    <row r="19" spans="2:8" x14ac:dyDescent="0.25">
      <c r="B19" s="33" t="s">
        <v>281</v>
      </c>
      <c r="C19" s="33" t="s">
        <v>282</v>
      </c>
      <c r="D19" s="34">
        <v>131.49876718000002</v>
      </c>
      <c r="E19" s="34">
        <v>155.99349999999998</v>
      </c>
      <c r="G19" s="106"/>
      <c r="H19" s="106"/>
    </row>
    <row r="20" spans="2:8" x14ac:dyDescent="0.25">
      <c r="B20" s="31" t="s">
        <v>283</v>
      </c>
      <c r="C20" s="31" t="s">
        <v>282</v>
      </c>
      <c r="D20" s="32">
        <v>139.39918338999999</v>
      </c>
      <c r="E20" s="32">
        <v>165.3665</v>
      </c>
      <c r="G20" s="106"/>
      <c r="H20" s="106"/>
    </row>
    <row r="21" spans="2:8" x14ac:dyDescent="0.25">
      <c r="B21" s="33" t="s">
        <v>284</v>
      </c>
      <c r="C21" s="33" t="s">
        <v>285</v>
      </c>
      <c r="D21" s="34">
        <v>242.88043029000002</v>
      </c>
      <c r="E21" s="34">
        <v>288.12190000000004</v>
      </c>
      <c r="G21" s="106"/>
      <c r="H21" s="106"/>
    </row>
    <row r="22" spans="2:8" x14ac:dyDescent="0.25">
      <c r="B22" s="31" t="s">
        <v>286</v>
      </c>
      <c r="C22" s="31" t="s">
        <v>287</v>
      </c>
      <c r="D22" s="32">
        <v>54.614495460000001</v>
      </c>
      <c r="E22" s="32">
        <v>64.786999999999992</v>
      </c>
      <c r="G22" s="106"/>
      <c r="H22" s="106"/>
    </row>
    <row r="23" spans="2:8" x14ac:dyDescent="0.25">
      <c r="B23" s="33" t="s">
        <v>288</v>
      </c>
      <c r="C23" s="33" t="s">
        <v>289</v>
      </c>
      <c r="D23" s="34">
        <v>68.262655690000003</v>
      </c>
      <c r="E23" s="34">
        <v>80.9786</v>
      </c>
      <c r="G23" s="106"/>
      <c r="H23" s="106"/>
    </row>
    <row r="24" spans="2:8" x14ac:dyDescent="0.25">
      <c r="B24" s="31" t="s">
        <v>290</v>
      </c>
      <c r="C24" s="31" t="s">
        <v>291</v>
      </c>
      <c r="D24" s="32">
        <v>139.04951075</v>
      </c>
      <c r="E24" s="32">
        <v>164.9442</v>
      </c>
      <c r="G24" s="106"/>
      <c r="H24" s="106"/>
    </row>
    <row r="25" spans="2:8" x14ac:dyDescent="0.25">
      <c r="B25" s="33" t="s">
        <v>292</v>
      </c>
      <c r="C25" s="33" t="s">
        <v>293</v>
      </c>
      <c r="D25" s="34">
        <v>69.705055329999993</v>
      </c>
      <c r="E25" s="34">
        <v>82.688400000000001</v>
      </c>
      <c r="G25" s="106"/>
      <c r="H25" s="106"/>
    </row>
    <row r="26" spans="2:8" x14ac:dyDescent="0.25">
      <c r="B26" s="31" t="s">
        <v>294</v>
      </c>
      <c r="C26" s="31" t="s">
        <v>295</v>
      </c>
      <c r="D26" s="32">
        <v>199.40082296</v>
      </c>
      <c r="E26" s="32">
        <v>236.5498</v>
      </c>
      <c r="G26" s="106"/>
      <c r="H26" s="106"/>
    </row>
    <row r="27" spans="2:8" x14ac:dyDescent="0.25">
      <c r="B27" s="33" t="s">
        <v>296</v>
      </c>
      <c r="C27" s="33" t="s">
        <v>297</v>
      </c>
      <c r="D27" s="34">
        <v>95.930503330000008</v>
      </c>
      <c r="E27" s="34">
        <v>113.79440000000001</v>
      </c>
      <c r="G27" s="106"/>
      <c r="H27" s="106"/>
    </row>
    <row r="28" spans="2:8" x14ac:dyDescent="0.25">
      <c r="B28" s="31" t="s">
        <v>298</v>
      </c>
      <c r="C28" s="31" t="s">
        <v>299</v>
      </c>
      <c r="D28" s="32">
        <v>358.56743777999998</v>
      </c>
      <c r="E28" s="32">
        <v>425.35910000000001</v>
      </c>
      <c r="G28" s="106"/>
      <c r="H28" s="106"/>
    </row>
    <row r="29" spans="2:8" x14ac:dyDescent="0.25">
      <c r="B29" s="33" t="s">
        <v>300</v>
      </c>
      <c r="C29" s="33" t="s">
        <v>301</v>
      </c>
      <c r="D29" s="34">
        <v>407.79478912999997</v>
      </c>
      <c r="E29" s="34">
        <v>483.74980000000005</v>
      </c>
      <c r="G29" s="106"/>
      <c r="H29" s="106"/>
    </row>
    <row r="30" spans="2:8" x14ac:dyDescent="0.25">
      <c r="B30" s="31" t="s">
        <v>302</v>
      </c>
      <c r="C30" s="31" t="s">
        <v>303</v>
      </c>
      <c r="D30" s="32">
        <v>407.79478912999997</v>
      </c>
      <c r="E30" s="32">
        <v>483.74980000000005</v>
      </c>
      <c r="G30" s="106"/>
      <c r="H30" s="106"/>
    </row>
    <row r="31" spans="2:8" x14ac:dyDescent="0.25">
      <c r="B31" s="33" t="s">
        <v>304</v>
      </c>
      <c r="C31" s="33" t="s">
        <v>305</v>
      </c>
      <c r="D31" s="34">
        <v>378.69546911999998</v>
      </c>
      <c r="E31" s="34">
        <v>449.23449999999997</v>
      </c>
      <c r="G31" s="106"/>
      <c r="H31" s="106"/>
    </row>
    <row r="32" spans="2:8" x14ac:dyDescent="0.25">
      <c r="B32" s="31" t="s">
        <v>306</v>
      </c>
      <c r="C32" s="31" t="s">
        <v>307</v>
      </c>
      <c r="D32" s="32">
        <v>533.54581228999996</v>
      </c>
      <c r="E32" s="32">
        <v>632.92470000000003</v>
      </c>
      <c r="G32" s="106"/>
      <c r="H32" s="106"/>
    </row>
    <row r="33" spans="1:8" x14ac:dyDescent="0.25">
      <c r="B33" s="33" t="s">
        <v>308</v>
      </c>
      <c r="C33" s="33" t="s">
        <v>309</v>
      </c>
      <c r="D33" s="34">
        <v>481.08398902000005</v>
      </c>
      <c r="E33" s="34">
        <v>570.70240000000001</v>
      </c>
      <c r="G33" s="106"/>
      <c r="H33" s="106"/>
    </row>
    <row r="34" spans="1:8" x14ac:dyDescent="0.25">
      <c r="A34" t="s">
        <v>404</v>
      </c>
      <c r="B34" s="35" t="s">
        <v>400</v>
      </c>
      <c r="C34" s="36" t="s">
        <v>1</v>
      </c>
      <c r="D34" s="37">
        <v>243.60163011000003</v>
      </c>
      <c r="E34" s="37">
        <v>288.97680000000003</v>
      </c>
      <c r="G34" s="106"/>
      <c r="H34" s="106"/>
    </row>
    <row r="35" spans="1:8" x14ac:dyDescent="0.25">
      <c r="B35" s="27" t="s">
        <v>2</v>
      </c>
      <c r="C35" s="27" t="s">
        <v>1</v>
      </c>
      <c r="D35" s="28">
        <v>243.60163011000003</v>
      </c>
      <c r="E35" s="28">
        <v>288.97680000000003</v>
      </c>
      <c r="G35" s="106"/>
      <c r="H35" s="106"/>
    </row>
    <row r="36" spans="1:8" x14ac:dyDescent="0.25">
      <c r="B36" s="29" t="s">
        <v>3</v>
      </c>
      <c r="C36" s="29" t="s">
        <v>4</v>
      </c>
      <c r="D36" s="30">
        <v>275.57482212999997</v>
      </c>
      <c r="E36" s="30">
        <v>326.90139999999997</v>
      </c>
      <c r="G36" s="106"/>
      <c r="H36" s="106"/>
    </row>
    <row r="37" spans="1:8" x14ac:dyDescent="0.25">
      <c r="B37" s="27" t="s">
        <v>5</v>
      </c>
      <c r="C37" s="27" t="s">
        <v>6</v>
      </c>
      <c r="D37" s="28">
        <v>220.59972675999998</v>
      </c>
      <c r="E37" s="28">
        <v>261.69209999999998</v>
      </c>
      <c r="G37" s="106"/>
      <c r="H37" s="106"/>
    </row>
    <row r="38" spans="1:8" x14ac:dyDescent="0.25">
      <c r="B38" s="29" t="s">
        <v>7</v>
      </c>
      <c r="C38" s="29" t="s">
        <v>8</v>
      </c>
      <c r="D38" s="30">
        <v>137.24651120000001</v>
      </c>
      <c r="E38" s="30">
        <v>162.81209999999999</v>
      </c>
      <c r="G38" s="106"/>
      <c r="H38" s="106"/>
    </row>
    <row r="39" spans="1:8" x14ac:dyDescent="0.25">
      <c r="B39" s="27" t="s">
        <v>9</v>
      </c>
      <c r="C39" s="38" t="s">
        <v>10</v>
      </c>
      <c r="D39" s="39">
        <v>235.69028662999997</v>
      </c>
      <c r="E39" s="39">
        <v>279.59350000000001</v>
      </c>
      <c r="G39" s="106"/>
      <c r="H39" s="106"/>
    </row>
    <row r="40" spans="1:8" x14ac:dyDescent="0.25">
      <c r="B40" s="29" t="s">
        <v>11</v>
      </c>
      <c r="C40" s="40" t="s">
        <v>12</v>
      </c>
      <c r="D40" s="41">
        <v>190.41860702</v>
      </c>
      <c r="E40" s="41">
        <v>225.88929999999999</v>
      </c>
      <c r="G40" s="106"/>
      <c r="H40" s="106"/>
    </row>
    <row r="41" spans="1:8" x14ac:dyDescent="0.25">
      <c r="B41" s="38" t="s">
        <v>13</v>
      </c>
      <c r="C41" s="42" t="s">
        <v>14</v>
      </c>
      <c r="D41" s="43">
        <v>439.76798114999997</v>
      </c>
      <c r="E41" s="43">
        <v>521.68470000000002</v>
      </c>
      <c r="G41" s="106"/>
      <c r="H41" s="106"/>
    </row>
    <row r="42" spans="1:8" x14ac:dyDescent="0.25">
      <c r="B42" s="29" t="s">
        <v>15</v>
      </c>
      <c r="C42" s="29" t="s">
        <v>16</v>
      </c>
      <c r="D42" s="30">
        <v>541.44622850000007</v>
      </c>
      <c r="E42" s="30">
        <v>642.30799999999999</v>
      </c>
      <c r="G42" s="106"/>
      <c r="H42" s="106"/>
    </row>
    <row r="43" spans="1:8" x14ac:dyDescent="0.25">
      <c r="B43" s="27" t="s">
        <v>17</v>
      </c>
      <c r="C43" s="27" t="s">
        <v>18</v>
      </c>
      <c r="D43" s="28">
        <v>493.66127678999999</v>
      </c>
      <c r="E43" s="28">
        <v>585.6167999999999</v>
      </c>
      <c r="G43" s="106"/>
      <c r="H43" s="106"/>
    </row>
    <row r="44" spans="1:8" x14ac:dyDescent="0.25">
      <c r="B44" s="29" t="s">
        <v>19</v>
      </c>
      <c r="C44" s="29" t="s">
        <v>20</v>
      </c>
      <c r="D44" s="30">
        <v>335.93706161</v>
      </c>
      <c r="E44" s="30">
        <v>398.50699999999995</v>
      </c>
      <c r="G44" s="106"/>
      <c r="H44" s="106"/>
    </row>
    <row r="45" spans="1:8" x14ac:dyDescent="0.25">
      <c r="B45" s="27" t="s">
        <v>21</v>
      </c>
      <c r="C45" s="27" t="s">
        <v>22</v>
      </c>
      <c r="D45" s="28">
        <v>345.99015000999998</v>
      </c>
      <c r="E45" s="28">
        <v>410.44470000000001</v>
      </c>
      <c r="G45" s="106"/>
      <c r="H45" s="106"/>
    </row>
    <row r="46" spans="1:8" x14ac:dyDescent="0.25">
      <c r="B46" s="29" t="s">
        <v>23</v>
      </c>
      <c r="C46" s="29" t="s">
        <v>24</v>
      </c>
      <c r="D46" s="30">
        <v>391.98302944</v>
      </c>
      <c r="E46" s="30">
        <v>465.00379999999996</v>
      </c>
      <c r="G46" s="106"/>
      <c r="H46" s="106"/>
    </row>
    <row r="47" spans="1:8" x14ac:dyDescent="0.25">
      <c r="B47" s="27" t="s">
        <v>25</v>
      </c>
      <c r="C47" s="27" t="s">
        <v>14</v>
      </c>
      <c r="D47" s="28">
        <v>440.84978088000003</v>
      </c>
      <c r="E47" s="28">
        <v>522.96190000000001</v>
      </c>
      <c r="G47" s="106"/>
      <c r="H47" s="106"/>
    </row>
    <row r="48" spans="1:8" x14ac:dyDescent="0.25">
      <c r="B48" s="29" t="s">
        <v>26</v>
      </c>
      <c r="C48" s="29" t="s">
        <v>27</v>
      </c>
      <c r="D48" s="30">
        <v>475.33624500000002</v>
      </c>
      <c r="E48" s="30">
        <v>563.88380000000006</v>
      </c>
      <c r="G48" s="106"/>
      <c r="H48" s="106"/>
    </row>
    <row r="49" spans="2:8" x14ac:dyDescent="0.25">
      <c r="B49" s="27" t="s">
        <v>28</v>
      </c>
      <c r="C49" s="27" t="s">
        <v>29</v>
      </c>
      <c r="D49" s="28">
        <v>455.57974084000006</v>
      </c>
      <c r="E49" s="28">
        <v>540.44100000000003</v>
      </c>
      <c r="G49" s="106"/>
      <c r="H49" s="106"/>
    </row>
    <row r="50" spans="2:8" x14ac:dyDescent="0.25">
      <c r="B50" s="44" t="s">
        <v>30</v>
      </c>
      <c r="C50" s="44" t="s">
        <v>31</v>
      </c>
      <c r="D50" s="30">
        <v>288.87330972000001</v>
      </c>
      <c r="E50" s="30">
        <v>342.68099999999998</v>
      </c>
      <c r="G50" s="106"/>
      <c r="H50" s="106"/>
    </row>
    <row r="51" spans="2:8" x14ac:dyDescent="0.25">
      <c r="B51" s="27" t="s">
        <v>32</v>
      </c>
      <c r="C51" s="27" t="s">
        <v>33</v>
      </c>
      <c r="D51" s="28">
        <v>369.35265327000002</v>
      </c>
      <c r="E51" s="28">
        <v>438.15170000000001</v>
      </c>
      <c r="G51" s="106"/>
      <c r="H51" s="106"/>
    </row>
    <row r="52" spans="2:8" x14ac:dyDescent="0.25">
      <c r="B52" s="29" t="s">
        <v>34</v>
      </c>
      <c r="C52" s="29" t="s">
        <v>35</v>
      </c>
      <c r="D52" s="30">
        <v>434.74143695000004</v>
      </c>
      <c r="E52" s="30">
        <v>515.721</v>
      </c>
      <c r="G52" s="106"/>
      <c r="H52" s="106"/>
    </row>
    <row r="53" spans="2:8" x14ac:dyDescent="0.25">
      <c r="B53" s="27" t="s">
        <v>36</v>
      </c>
      <c r="C53" s="27" t="s">
        <v>37</v>
      </c>
      <c r="D53" s="28">
        <v>488.63473259</v>
      </c>
      <c r="E53" s="28">
        <v>579.65309999999999</v>
      </c>
      <c r="G53" s="106"/>
      <c r="H53" s="106"/>
    </row>
    <row r="54" spans="2:8" x14ac:dyDescent="0.25">
      <c r="B54" s="29" t="s">
        <v>38</v>
      </c>
      <c r="C54" s="29" t="s">
        <v>39</v>
      </c>
      <c r="D54" s="30">
        <v>105.27331918</v>
      </c>
      <c r="E54" s="30">
        <v>124.87719999999999</v>
      </c>
      <c r="G54" s="106"/>
      <c r="H54" s="106"/>
    </row>
    <row r="55" spans="2:8" x14ac:dyDescent="0.25">
      <c r="B55" s="27" t="s">
        <v>40</v>
      </c>
      <c r="C55" s="27" t="s">
        <v>41</v>
      </c>
      <c r="D55" s="28">
        <v>64.667583859999993</v>
      </c>
      <c r="E55" s="28">
        <v>76.714399999999998</v>
      </c>
      <c r="G55" s="106"/>
      <c r="H55" s="106"/>
    </row>
    <row r="56" spans="2:8" x14ac:dyDescent="0.25">
      <c r="B56" s="29" t="s">
        <v>42</v>
      </c>
      <c r="C56" s="29" t="s">
        <v>43</v>
      </c>
      <c r="D56" s="30">
        <v>62.875511579999994</v>
      </c>
      <c r="E56" s="30">
        <v>74.592600000000004</v>
      </c>
      <c r="G56" s="106"/>
      <c r="H56" s="106"/>
    </row>
    <row r="57" spans="2:8" x14ac:dyDescent="0.25">
      <c r="B57" s="27" t="s">
        <v>44</v>
      </c>
      <c r="C57" s="27" t="s">
        <v>45</v>
      </c>
      <c r="D57" s="28">
        <v>61.433111939999996</v>
      </c>
      <c r="E57" s="28">
        <v>72.882800000000003</v>
      </c>
      <c r="G57" s="106"/>
      <c r="H57" s="106"/>
    </row>
    <row r="58" spans="2:8" x14ac:dyDescent="0.25">
      <c r="B58" s="29" t="s">
        <v>46</v>
      </c>
      <c r="C58" s="29" t="s">
        <v>47</v>
      </c>
      <c r="D58" s="30">
        <v>196.88755086</v>
      </c>
      <c r="E58" s="30">
        <v>233.56279999999998</v>
      </c>
      <c r="G58" s="106"/>
      <c r="H58" s="106"/>
    </row>
    <row r="59" spans="2:8" x14ac:dyDescent="0.25">
      <c r="B59" s="27" t="s">
        <v>48</v>
      </c>
      <c r="C59" s="27" t="s">
        <v>47</v>
      </c>
      <c r="D59" s="28">
        <v>192.94280639000002</v>
      </c>
      <c r="E59" s="28">
        <v>228.87630000000001</v>
      </c>
      <c r="G59" s="106"/>
      <c r="H59" s="106"/>
    </row>
    <row r="60" spans="2:8" x14ac:dyDescent="0.25">
      <c r="B60" s="29" t="s">
        <v>49</v>
      </c>
      <c r="C60" s="29" t="s">
        <v>50</v>
      </c>
      <c r="D60" s="30">
        <v>240.72775810000002</v>
      </c>
      <c r="E60" s="30">
        <v>285.5675</v>
      </c>
      <c r="G60" s="106"/>
      <c r="H60" s="106"/>
    </row>
    <row r="61" spans="2:8" x14ac:dyDescent="0.25">
      <c r="B61" s="27" t="s">
        <v>51</v>
      </c>
      <c r="C61" s="27" t="s">
        <v>52</v>
      </c>
      <c r="D61" s="28">
        <v>134.73323909999999</v>
      </c>
      <c r="E61" s="28">
        <v>159.83539999999999</v>
      </c>
      <c r="G61" s="106"/>
      <c r="H61" s="106"/>
    </row>
    <row r="62" spans="2:8" x14ac:dyDescent="0.25">
      <c r="B62" s="29" t="s">
        <v>53</v>
      </c>
      <c r="C62" s="29" t="s">
        <v>54</v>
      </c>
      <c r="D62" s="30">
        <v>349.58522184000003</v>
      </c>
      <c r="E62" s="30">
        <v>414.70889999999997</v>
      </c>
      <c r="G62" s="106"/>
      <c r="H62" s="106"/>
    </row>
    <row r="63" spans="2:8" x14ac:dyDescent="0.25">
      <c r="B63" s="27" t="s">
        <v>55</v>
      </c>
      <c r="C63" s="27" t="s">
        <v>56</v>
      </c>
      <c r="D63" s="28">
        <v>171.02270277</v>
      </c>
      <c r="E63" s="28">
        <v>202.87909999999999</v>
      </c>
      <c r="G63" s="106"/>
      <c r="H63" s="106"/>
    </row>
    <row r="64" spans="2:8" x14ac:dyDescent="0.25">
      <c r="B64" s="29" t="s">
        <v>57</v>
      </c>
      <c r="C64" s="29" t="s">
        <v>58</v>
      </c>
      <c r="D64" s="30">
        <v>194.73487867000003</v>
      </c>
      <c r="E64" s="30">
        <v>231.00839999999999</v>
      </c>
      <c r="G64" s="106"/>
      <c r="H64" s="106"/>
    </row>
    <row r="65" spans="2:8" x14ac:dyDescent="0.25">
      <c r="B65" s="27" t="s">
        <v>59</v>
      </c>
      <c r="C65" s="27" t="s">
        <v>60</v>
      </c>
      <c r="D65" s="28">
        <v>231.02434234</v>
      </c>
      <c r="E65" s="28">
        <v>274.0521</v>
      </c>
      <c r="G65" s="106"/>
      <c r="H65" s="106"/>
    </row>
    <row r="66" spans="2:8" x14ac:dyDescent="0.25">
      <c r="B66" s="29" t="s">
        <v>61</v>
      </c>
      <c r="C66" s="29" t="s">
        <v>62</v>
      </c>
      <c r="D66" s="30">
        <v>265.87140636999999</v>
      </c>
      <c r="E66" s="30">
        <v>315.3963</v>
      </c>
      <c r="G66" s="106"/>
      <c r="H66" s="106"/>
    </row>
    <row r="67" spans="2:8" x14ac:dyDescent="0.25">
      <c r="B67" s="27" t="s">
        <v>53</v>
      </c>
      <c r="C67" s="27" t="s">
        <v>63</v>
      </c>
      <c r="D67" s="28">
        <v>348.51434938</v>
      </c>
      <c r="E67" s="28">
        <v>413.43169999999998</v>
      </c>
      <c r="G67" s="106"/>
      <c r="H67" s="106"/>
    </row>
    <row r="68" spans="2:8" x14ac:dyDescent="0.25">
      <c r="B68" s="29" t="s">
        <v>64</v>
      </c>
      <c r="C68" s="29" t="s">
        <v>65</v>
      </c>
      <c r="D68" s="30">
        <v>140.12038321</v>
      </c>
      <c r="E68" s="30">
        <v>166.22139999999999</v>
      </c>
      <c r="G68" s="106"/>
      <c r="H68" s="106"/>
    </row>
    <row r="69" spans="2:8" x14ac:dyDescent="0.25">
      <c r="B69" s="27" t="s">
        <v>66</v>
      </c>
      <c r="C69" s="27" t="s">
        <v>67</v>
      </c>
      <c r="D69" s="28">
        <v>111.38166311000001</v>
      </c>
      <c r="E69" s="28">
        <v>132.1284</v>
      </c>
      <c r="G69" s="106"/>
      <c r="H69" s="106"/>
    </row>
    <row r="70" spans="2:8" x14ac:dyDescent="0.25">
      <c r="B70" s="29" t="s">
        <v>68</v>
      </c>
      <c r="C70" s="29" t="s">
        <v>69</v>
      </c>
      <c r="D70" s="30">
        <v>86.227087570000009</v>
      </c>
      <c r="E70" s="30">
        <v>102.2893</v>
      </c>
      <c r="G70" s="106"/>
      <c r="H70" s="106"/>
    </row>
    <row r="71" spans="2:8" x14ac:dyDescent="0.25">
      <c r="B71" s="27" t="s">
        <v>70</v>
      </c>
      <c r="C71" s="27" t="s">
        <v>71</v>
      </c>
      <c r="D71" s="28">
        <v>35.928863760000006</v>
      </c>
      <c r="E71" s="28">
        <v>42.621400000000001</v>
      </c>
      <c r="G71" s="106"/>
      <c r="H71" s="106"/>
    </row>
    <row r="72" spans="2:8" x14ac:dyDescent="0.25">
      <c r="B72" s="27" t="s">
        <v>74</v>
      </c>
      <c r="C72" s="27" t="s">
        <v>75</v>
      </c>
      <c r="D72" s="28">
        <v>276.65662185999997</v>
      </c>
      <c r="E72" s="28" t="s">
        <v>315</v>
      </c>
      <c r="G72" s="106"/>
      <c r="H72" s="106"/>
    </row>
    <row r="73" spans="2:8" x14ac:dyDescent="0.25">
      <c r="B73" s="29" t="s">
        <v>76</v>
      </c>
      <c r="C73" s="29" t="s">
        <v>77</v>
      </c>
      <c r="D73" s="30">
        <v>43.119007419999996</v>
      </c>
      <c r="E73" s="30">
        <v>51.149799999999999</v>
      </c>
      <c r="G73" s="106"/>
      <c r="H73" s="106"/>
    </row>
    <row r="74" spans="2:8" x14ac:dyDescent="0.25">
      <c r="B74" s="27" t="s">
        <v>9</v>
      </c>
      <c r="C74" s="27" t="s">
        <v>78</v>
      </c>
      <c r="D74" s="28">
        <v>237.13268626999999</v>
      </c>
      <c r="E74" s="28">
        <v>281.30330000000004</v>
      </c>
      <c r="G74" s="106"/>
      <c r="H74" s="106"/>
    </row>
    <row r="75" spans="2:8" x14ac:dyDescent="0.25">
      <c r="B75" s="29" t="s">
        <v>79</v>
      </c>
      <c r="C75" s="29" t="s">
        <v>77</v>
      </c>
      <c r="D75" s="30">
        <v>104.19151944999999</v>
      </c>
      <c r="E75" s="30">
        <v>123.6</v>
      </c>
      <c r="G75" s="106"/>
      <c r="H75" s="106"/>
    </row>
    <row r="76" spans="2:8" x14ac:dyDescent="0.25">
      <c r="B76" s="29" t="s">
        <v>82</v>
      </c>
      <c r="C76" s="29" t="s">
        <v>77</v>
      </c>
      <c r="D76" s="30">
        <v>219.16825438999999</v>
      </c>
      <c r="E76" s="30">
        <v>259.99259999999998</v>
      </c>
      <c r="G76" s="106"/>
      <c r="H76" s="106"/>
    </row>
    <row r="77" spans="2:8" x14ac:dyDescent="0.25">
      <c r="B77" s="27" t="s">
        <v>83</v>
      </c>
      <c r="C77" s="27" t="s">
        <v>84</v>
      </c>
      <c r="D77" s="28">
        <v>355.69356577000002</v>
      </c>
      <c r="E77" s="28" t="s">
        <v>315</v>
      </c>
      <c r="G77" s="106"/>
      <c r="H77" s="106"/>
    </row>
    <row r="78" spans="2:8" x14ac:dyDescent="0.25">
      <c r="B78" s="29" t="s">
        <v>85</v>
      </c>
      <c r="C78" s="29" t="s">
        <v>86</v>
      </c>
      <c r="D78" s="30">
        <v>71.857727520000012</v>
      </c>
      <c r="E78" s="30">
        <v>85.242800000000003</v>
      </c>
      <c r="G78" s="106"/>
      <c r="H78" s="106"/>
    </row>
    <row r="79" spans="2:8" x14ac:dyDescent="0.25">
      <c r="B79" s="27" t="s">
        <v>87</v>
      </c>
      <c r="C79" s="27" t="s">
        <v>88</v>
      </c>
      <c r="D79" s="28">
        <v>35.928863760000006</v>
      </c>
      <c r="E79" s="28">
        <v>42.621400000000001</v>
      </c>
      <c r="G79" s="106"/>
      <c r="H79" s="106"/>
    </row>
    <row r="80" spans="2:8" x14ac:dyDescent="0.25">
      <c r="B80" s="29" t="s">
        <v>89</v>
      </c>
      <c r="C80" s="29" t="s">
        <v>90</v>
      </c>
      <c r="D80" s="30">
        <v>233.53761444</v>
      </c>
      <c r="E80" s="30">
        <v>277.03910000000002</v>
      </c>
      <c r="G80" s="106"/>
      <c r="H80" s="106"/>
    </row>
    <row r="81" spans="2:8" x14ac:dyDescent="0.25">
      <c r="B81" s="27" t="s">
        <v>91</v>
      </c>
      <c r="C81" s="27" t="s">
        <v>77</v>
      </c>
      <c r="D81" s="28">
        <v>154.48974325999998</v>
      </c>
      <c r="E81" s="28">
        <v>183.2679</v>
      </c>
      <c r="G81" s="106"/>
      <c r="H81" s="106"/>
    </row>
    <row r="82" spans="2:8" x14ac:dyDescent="0.25">
      <c r="B82" s="29" t="s">
        <v>92</v>
      </c>
      <c r="C82" s="29" t="s">
        <v>93</v>
      </c>
      <c r="D82" s="30">
        <v>240.72775810000002</v>
      </c>
      <c r="E82" s="30">
        <v>285.5675</v>
      </c>
      <c r="G82" s="106"/>
      <c r="H82" s="106"/>
    </row>
    <row r="83" spans="2:8" x14ac:dyDescent="0.25">
      <c r="B83" s="27" t="s">
        <v>94</v>
      </c>
      <c r="C83" s="27" t="s">
        <v>95</v>
      </c>
      <c r="D83" s="28">
        <v>341.32420572000001</v>
      </c>
      <c r="E83" s="28">
        <v>404.9033</v>
      </c>
      <c r="G83" s="106"/>
      <c r="H83" s="106"/>
    </row>
    <row r="84" spans="2:8" x14ac:dyDescent="0.25">
      <c r="B84" s="29" t="s">
        <v>96</v>
      </c>
      <c r="C84" s="29" t="s">
        <v>97</v>
      </c>
      <c r="D84" s="30">
        <v>520.96852451999996</v>
      </c>
      <c r="E84" s="30">
        <v>618.01030000000003</v>
      </c>
      <c r="G84" s="106"/>
      <c r="H84" s="106"/>
    </row>
    <row r="85" spans="2:8" x14ac:dyDescent="0.25">
      <c r="B85" s="27" t="s">
        <v>98</v>
      </c>
      <c r="C85" s="27" t="s">
        <v>99</v>
      </c>
      <c r="D85" s="28">
        <v>416.77700507000003</v>
      </c>
      <c r="E85" s="28">
        <v>494.41030000000001</v>
      </c>
      <c r="G85" s="106"/>
      <c r="H85" s="106"/>
    </row>
    <row r="86" spans="2:8" x14ac:dyDescent="0.25">
      <c r="B86" s="44" t="s">
        <v>100</v>
      </c>
      <c r="C86" s="44" t="s">
        <v>101</v>
      </c>
      <c r="D86" s="30">
        <v>188.26593482999999</v>
      </c>
      <c r="E86" s="30">
        <v>223.3349</v>
      </c>
      <c r="G86" s="106"/>
      <c r="H86" s="106"/>
    </row>
    <row r="87" spans="2:8" x14ac:dyDescent="0.25">
      <c r="B87" s="27" t="s">
        <v>102</v>
      </c>
      <c r="C87" s="27" t="s">
        <v>103</v>
      </c>
      <c r="D87" s="28">
        <v>237.49328617999998</v>
      </c>
      <c r="E87" s="28">
        <v>281.72559999999999</v>
      </c>
      <c r="G87" s="106"/>
      <c r="H87" s="106"/>
    </row>
    <row r="88" spans="2:8" x14ac:dyDescent="0.25">
      <c r="B88" s="29" t="s">
        <v>104</v>
      </c>
      <c r="C88" s="29" t="s">
        <v>105</v>
      </c>
      <c r="D88" s="30">
        <v>1194.9953199300001</v>
      </c>
      <c r="E88" s="30" t="s">
        <v>315</v>
      </c>
      <c r="G88" s="106"/>
      <c r="H88" s="106"/>
    </row>
    <row r="89" spans="2:8" x14ac:dyDescent="0.25">
      <c r="B89" s="27" t="s">
        <v>106</v>
      </c>
      <c r="C89" s="27" t="s">
        <v>105</v>
      </c>
      <c r="D89" s="28">
        <v>797.26454646999991</v>
      </c>
      <c r="E89" s="28" t="s">
        <v>315</v>
      </c>
      <c r="G89" s="106"/>
      <c r="H89" s="106"/>
    </row>
    <row r="90" spans="2:8" x14ac:dyDescent="0.25">
      <c r="B90" s="29" t="s">
        <v>107</v>
      </c>
      <c r="C90" s="29" t="s">
        <v>105</v>
      </c>
      <c r="D90" s="30">
        <v>257.97099016000004</v>
      </c>
      <c r="E90" s="30" t="s">
        <v>315</v>
      </c>
      <c r="G90" s="106"/>
      <c r="H90" s="106"/>
    </row>
    <row r="91" spans="2:8" x14ac:dyDescent="0.25">
      <c r="B91" s="27" t="s">
        <v>108</v>
      </c>
      <c r="C91" s="27" t="s">
        <v>105</v>
      </c>
      <c r="D91" s="28">
        <v>232.81641461999999</v>
      </c>
      <c r="E91" s="28" t="s">
        <v>315</v>
      </c>
      <c r="G91" s="106"/>
      <c r="H91" s="106"/>
    </row>
    <row r="92" spans="2:8" x14ac:dyDescent="0.25">
      <c r="B92" s="29" t="s">
        <v>109</v>
      </c>
      <c r="C92" s="29" t="s">
        <v>110</v>
      </c>
      <c r="D92" s="30">
        <v>311.86428579999995</v>
      </c>
      <c r="E92" s="30">
        <v>369.9554</v>
      </c>
      <c r="G92" s="106"/>
      <c r="H92" s="106"/>
    </row>
    <row r="93" spans="2:8" x14ac:dyDescent="0.25">
      <c r="B93" s="27" t="s">
        <v>111</v>
      </c>
      <c r="C93" s="27" t="s">
        <v>112</v>
      </c>
      <c r="D93" s="28">
        <v>61.433111939999996</v>
      </c>
      <c r="E93" s="28">
        <v>72.882800000000003</v>
      </c>
      <c r="G93" s="106"/>
      <c r="H93" s="106"/>
    </row>
    <row r="94" spans="2:8" x14ac:dyDescent="0.25">
      <c r="B94" s="29" t="s">
        <v>113</v>
      </c>
      <c r="C94" s="29" t="s">
        <v>114</v>
      </c>
      <c r="D94" s="30">
        <v>322.99917392999998</v>
      </c>
      <c r="E94" s="30">
        <v>383.1703</v>
      </c>
      <c r="G94" s="106"/>
      <c r="H94" s="106"/>
    </row>
    <row r="95" spans="2:8" x14ac:dyDescent="0.25">
      <c r="B95" s="27" t="s">
        <v>115</v>
      </c>
      <c r="C95" s="27" t="s">
        <v>116</v>
      </c>
      <c r="D95" s="28">
        <v>510.54390893999999</v>
      </c>
      <c r="E95" s="28">
        <v>605.65030000000002</v>
      </c>
      <c r="G95" s="106"/>
      <c r="H95" s="106"/>
    </row>
    <row r="96" spans="2:8" x14ac:dyDescent="0.25">
      <c r="B96" s="29" t="s">
        <v>117</v>
      </c>
      <c r="C96" s="29" t="s">
        <v>118</v>
      </c>
      <c r="D96" s="30">
        <v>80.118743639999991</v>
      </c>
      <c r="E96" s="30" t="s">
        <v>315</v>
      </c>
      <c r="G96" s="106"/>
      <c r="H96" s="106"/>
    </row>
    <row r="97" spans="2:8" x14ac:dyDescent="0.25">
      <c r="B97" s="27" t="s">
        <v>119</v>
      </c>
      <c r="C97" s="27" t="s">
        <v>120</v>
      </c>
      <c r="D97" s="28">
        <v>242.51983038</v>
      </c>
      <c r="E97" s="28" t="s">
        <v>315</v>
      </c>
      <c r="G97" s="106"/>
      <c r="H97" s="106"/>
    </row>
    <row r="98" spans="2:8" x14ac:dyDescent="0.25">
      <c r="B98" s="29" t="s">
        <v>121</v>
      </c>
      <c r="C98" s="29" t="s">
        <v>122</v>
      </c>
      <c r="D98" s="30">
        <v>79.047871179999987</v>
      </c>
      <c r="E98" s="30">
        <v>93.771200000000007</v>
      </c>
      <c r="G98" s="106"/>
      <c r="H98" s="106"/>
    </row>
    <row r="99" spans="2:8" x14ac:dyDescent="0.25">
      <c r="B99" s="27" t="s">
        <v>123</v>
      </c>
      <c r="C99" s="27" t="s">
        <v>124</v>
      </c>
      <c r="D99" s="28">
        <v>74.370999619999992</v>
      </c>
      <c r="E99" s="28">
        <v>88.229799999999997</v>
      </c>
      <c r="G99" s="106"/>
      <c r="H99" s="106"/>
    </row>
    <row r="100" spans="2:8" x14ac:dyDescent="0.25">
      <c r="B100" s="29" t="s">
        <v>125</v>
      </c>
      <c r="C100" s="29" t="s">
        <v>126</v>
      </c>
      <c r="D100" s="30">
        <v>60.362239480000007</v>
      </c>
      <c r="E100" s="30">
        <v>71.605599999999995</v>
      </c>
      <c r="G100" s="106"/>
      <c r="H100" s="106"/>
    </row>
    <row r="101" spans="2:8" x14ac:dyDescent="0.25">
      <c r="B101" s="27" t="s">
        <v>127</v>
      </c>
      <c r="C101" s="27" t="s">
        <v>128</v>
      </c>
      <c r="D101" s="28">
        <v>31.973192020000003</v>
      </c>
      <c r="E101" s="28">
        <v>37.934899999999999</v>
      </c>
      <c r="G101" s="106"/>
      <c r="H101" s="106"/>
    </row>
    <row r="102" spans="2:8" x14ac:dyDescent="0.25">
      <c r="B102" s="29" t="s">
        <v>129</v>
      </c>
      <c r="C102" s="29" t="s">
        <v>130</v>
      </c>
      <c r="D102" s="30">
        <v>330.18931759000003</v>
      </c>
      <c r="E102" s="30" t="s">
        <v>315</v>
      </c>
      <c r="G102" s="106"/>
      <c r="H102" s="106"/>
    </row>
    <row r="103" spans="2:8" x14ac:dyDescent="0.25">
      <c r="B103" s="27" t="s">
        <v>131</v>
      </c>
      <c r="C103" s="27" t="s">
        <v>132</v>
      </c>
      <c r="D103" s="28">
        <v>84.435015289999996</v>
      </c>
      <c r="E103" s="28" t="s">
        <v>315</v>
      </c>
      <c r="G103" s="106"/>
      <c r="H103" s="106"/>
    </row>
    <row r="104" spans="2:8" x14ac:dyDescent="0.25">
      <c r="B104" s="29" t="s">
        <v>133</v>
      </c>
      <c r="C104" s="29" t="s">
        <v>134</v>
      </c>
      <c r="D104" s="30">
        <v>372.93679783000005</v>
      </c>
      <c r="E104" s="30" t="s">
        <v>315</v>
      </c>
      <c r="G104" s="106"/>
      <c r="H104" s="106"/>
    </row>
    <row r="105" spans="2:8" x14ac:dyDescent="0.25">
      <c r="B105" s="27" t="s">
        <v>135</v>
      </c>
      <c r="C105" s="27" t="s">
        <v>105</v>
      </c>
      <c r="D105" s="28">
        <v>316.16963018000001</v>
      </c>
      <c r="E105" s="28" t="s">
        <v>315</v>
      </c>
      <c r="G105" s="106"/>
      <c r="H105" s="106"/>
    </row>
    <row r="106" spans="2:8" x14ac:dyDescent="0.25">
      <c r="B106" s="29" t="s">
        <v>107</v>
      </c>
      <c r="C106" s="29" t="s">
        <v>105</v>
      </c>
      <c r="D106" s="30">
        <v>257.97099016000004</v>
      </c>
      <c r="E106" s="30" t="s">
        <v>315</v>
      </c>
      <c r="G106" s="106"/>
      <c r="H106" s="106"/>
    </row>
    <row r="107" spans="2:8" x14ac:dyDescent="0.25">
      <c r="B107" s="27" t="s">
        <v>108</v>
      </c>
      <c r="C107" s="27" t="s">
        <v>105</v>
      </c>
      <c r="D107" s="28">
        <v>232.81641461999999</v>
      </c>
      <c r="E107" s="28" t="s">
        <v>315</v>
      </c>
      <c r="G107" s="106"/>
      <c r="H107" s="106"/>
    </row>
    <row r="108" spans="2:8" x14ac:dyDescent="0.25">
      <c r="B108" s="29" t="s">
        <v>2</v>
      </c>
      <c r="C108" s="29" t="s">
        <v>77</v>
      </c>
      <c r="D108" s="30">
        <v>180.36551862000002</v>
      </c>
      <c r="E108" s="30">
        <v>213.96189999999999</v>
      </c>
      <c r="G108" s="106"/>
      <c r="H108" s="106"/>
    </row>
    <row r="109" spans="2:8" x14ac:dyDescent="0.25">
      <c r="B109" s="27" t="s">
        <v>136</v>
      </c>
      <c r="C109" s="27" t="s">
        <v>77</v>
      </c>
      <c r="D109" s="28">
        <v>154.14007061999999</v>
      </c>
      <c r="E109" s="28">
        <v>182.84560000000002</v>
      </c>
      <c r="G109" s="106"/>
      <c r="H109" s="106"/>
    </row>
    <row r="110" spans="2:8" x14ac:dyDescent="0.25">
      <c r="B110" s="29" t="s">
        <v>137</v>
      </c>
      <c r="C110" s="29" t="s">
        <v>138</v>
      </c>
      <c r="D110" s="30">
        <v>485.03966076</v>
      </c>
      <c r="E110" s="30" t="e">
        <v>#VALUE!</v>
      </c>
      <c r="G110" s="106"/>
      <c r="H110" s="106"/>
    </row>
    <row r="111" spans="2:8" x14ac:dyDescent="0.25">
      <c r="B111" s="27" t="s">
        <v>139</v>
      </c>
      <c r="C111" s="45" t="s">
        <v>375</v>
      </c>
      <c r="D111" s="28">
        <v>503.00409263999995</v>
      </c>
      <c r="E111" s="28">
        <v>596.69960000000003</v>
      </c>
      <c r="G111" s="106"/>
      <c r="H111" s="106"/>
    </row>
    <row r="112" spans="2:8" x14ac:dyDescent="0.25">
      <c r="B112" s="29" t="s">
        <v>140</v>
      </c>
      <c r="C112" s="35" t="s">
        <v>376</v>
      </c>
      <c r="D112" s="30">
        <v>564.08753193999996</v>
      </c>
      <c r="E112" s="30">
        <v>669.16009999999994</v>
      </c>
      <c r="G112" s="106"/>
      <c r="H112" s="106"/>
    </row>
    <row r="113" spans="1:8" x14ac:dyDescent="0.25">
      <c r="B113" s="27" t="s">
        <v>141</v>
      </c>
      <c r="C113" s="45" t="s">
        <v>377</v>
      </c>
      <c r="D113" s="28">
        <v>607.19561209000005</v>
      </c>
      <c r="E113" s="28">
        <v>720.29960000000005</v>
      </c>
      <c r="G113" s="106"/>
      <c r="H113" s="106"/>
    </row>
    <row r="114" spans="1:8" x14ac:dyDescent="0.25">
      <c r="B114" s="29" t="s">
        <v>59</v>
      </c>
      <c r="C114" s="35" t="s">
        <v>378</v>
      </c>
      <c r="D114" s="30">
        <v>229.94254261</v>
      </c>
      <c r="E114" s="30">
        <v>272.7749</v>
      </c>
      <c r="G114" s="106"/>
      <c r="H114" s="106"/>
    </row>
    <row r="115" spans="1:8" x14ac:dyDescent="0.25">
      <c r="B115" s="27" t="s">
        <v>61</v>
      </c>
      <c r="C115" s="45" t="s">
        <v>379</v>
      </c>
      <c r="D115" s="28">
        <v>262.27633453999999</v>
      </c>
      <c r="E115" s="28">
        <v>311.13209999999998</v>
      </c>
      <c r="G115" s="106"/>
      <c r="H115" s="106"/>
    </row>
    <row r="116" spans="1:8" x14ac:dyDescent="0.25">
      <c r="B116" s="29" t="s">
        <v>40</v>
      </c>
      <c r="C116" s="35" t="s">
        <v>380</v>
      </c>
      <c r="D116" s="30">
        <v>64.667583859999993</v>
      </c>
      <c r="E116" s="30">
        <v>76.714399999999998</v>
      </c>
      <c r="G116" s="106"/>
      <c r="H116" s="106"/>
    </row>
    <row r="117" spans="1:8" x14ac:dyDescent="0.25">
      <c r="B117" s="27" t="s">
        <v>85</v>
      </c>
      <c r="C117" s="45" t="s">
        <v>381</v>
      </c>
      <c r="D117" s="28">
        <v>71.857727520000012</v>
      </c>
      <c r="E117" s="28">
        <v>85.242800000000003</v>
      </c>
      <c r="G117" s="106"/>
      <c r="H117" s="106"/>
    </row>
    <row r="118" spans="1:8" x14ac:dyDescent="0.25">
      <c r="B118" s="29" t="s">
        <v>87</v>
      </c>
      <c r="C118" s="35" t="s">
        <v>382</v>
      </c>
      <c r="D118" s="30">
        <v>35.928863760000006</v>
      </c>
      <c r="E118" s="30">
        <v>42.621400000000001</v>
      </c>
      <c r="G118" s="106"/>
      <c r="H118" s="106"/>
    </row>
    <row r="119" spans="1:8" x14ac:dyDescent="0.25">
      <c r="B119" s="45" t="s">
        <v>513</v>
      </c>
      <c r="C119" s="45" t="s">
        <v>383</v>
      </c>
      <c r="D119" s="28">
        <v>402.40764501999996</v>
      </c>
      <c r="E119" s="28" t="s">
        <v>315</v>
      </c>
      <c r="G119" s="106"/>
      <c r="H119" s="106"/>
    </row>
    <row r="120" spans="1:8" x14ac:dyDescent="0.25">
      <c r="B120" s="29" t="s">
        <v>142</v>
      </c>
      <c r="C120" s="35" t="s">
        <v>384</v>
      </c>
      <c r="D120" s="30">
        <v>797.62514638000005</v>
      </c>
      <c r="E120" s="28" t="s">
        <v>315</v>
      </c>
      <c r="G120" s="106"/>
      <c r="H120" s="106"/>
    </row>
    <row r="121" spans="1:8" x14ac:dyDescent="0.25">
      <c r="B121" s="27" t="s">
        <v>106</v>
      </c>
      <c r="C121" s="45" t="s">
        <v>385</v>
      </c>
      <c r="D121" s="28">
        <v>794.03007454999999</v>
      </c>
      <c r="E121" s="28" t="s">
        <v>315</v>
      </c>
      <c r="G121" s="106"/>
      <c r="H121" s="106"/>
    </row>
    <row r="122" spans="1:8" x14ac:dyDescent="0.25">
      <c r="B122" s="29" t="s">
        <v>80</v>
      </c>
      <c r="C122" s="35" t="s">
        <v>385</v>
      </c>
      <c r="D122" s="30">
        <v>876.66209028999992</v>
      </c>
      <c r="E122" s="28" t="s">
        <v>315</v>
      </c>
      <c r="G122" s="106"/>
      <c r="H122" s="106"/>
    </row>
    <row r="123" spans="1:8" x14ac:dyDescent="0.25">
      <c r="B123" s="27" t="s">
        <v>82</v>
      </c>
      <c r="C123" s="45" t="s">
        <v>386</v>
      </c>
      <c r="D123" s="28">
        <v>219.16825438999999</v>
      </c>
      <c r="E123" s="28" t="s">
        <v>315</v>
      </c>
      <c r="G123" s="106"/>
      <c r="H123" s="106"/>
    </row>
    <row r="124" spans="1:8" x14ac:dyDescent="0.25">
      <c r="A124" t="s">
        <v>405</v>
      </c>
      <c r="B124" s="54" t="s">
        <v>408</v>
      </c>
      <c r="C124" s="46" t="s">
        <v>144</v>
      </c>
      <c r="D124" s="47">
        <v>135.09383900999998</v>
      </c>
      <c r="E124" s="47" t="s">
        <v>315</v>
      </c>
      <c r="G124" s="106"/>
      <c r="H124" s="106"/>
    </row>
    <row r="125" spans="1:8" x14ac:dyDescent="0.25">
      <c r="B125" s="48" t="s">
        <v>145</v>
      </c>
      <c r="C125" s="48" t="s">
        <v>317</v>
      </c>
      <c r="D125" s="49">
        <v>525.63446881000004</v>
      </c>
      <c r="E125" s="49" t="s">
        <v>315</v>
      </c>
      <c r="G125" s="106"/>
      <c r="H125" s="106"/>
    </row>
    <row r="126" spans="1:8" x14ac:dyDescent="0.25">
      <c r="B126" s="46" t="s">
        <v>147</v>
      </c>
      <c r="C126" s="46" t="s">
        <v>148</v>
      </c>
      <c r="D126" s="47">
        <v>514.13898076999999</v>
      </c>
      <c r="E126" s="47" t="s">
        <v>315</v>
      </c>
      <c r="G126" s="106"/>
      <c r="H126" s="106"/>
    </row>
    <row r="127" spans="1:8" x14ac:dyDescent="0.25">
      <c r="B127" s="48" t="s">
        <v>149</v>
      </c>
      <c r="C127" s="48" t="s">
        <v>148</v>
      </c>
      <c r="D127" s="49">
        <v>714.98220336999987</v>
      </c>
      <c r="E127" s="49" t="s">
        <v>315</v>
      </c>
      <c r="G127" s="106"/>
      <c r="H127" s="106"/>
    </row>
    <row r="128" spans="1:8" x14ac:dyDescent="0.25">
      <c r="B128" s="46" t="s">
        <v>316</v>
      </c>
      <c r="C128" s="46" t="s">
        <v>148</v>
      </c>
      <c r="D128" s="47">
        <v>826.36386647999996</v>
      </c>
      <c r="E128" s="47" t="s">
        <v>315</v>
      </c>
      <c r="G128" s="106"/>
      <c r="H128" s="106"/>
    </row>
    <row r="129" spans="2:8" x14ac:dyDescent="0.25">
      <c r="B129" s="48" t="s">
        <v>150</v>
      </c>
      <c r="C129" s="48" t="s">
        <v>148</v>
      </c>
      <c r="D129" s="49">
        <v>1068.8836968600001</v>
      </c>
      <c r="E129" s="49" t="s">
        <v>315</v>
      </c>
      <c r="G129" s="106"/>
      <c r="H129" s="106"/>
    </row>
    <row r="130" spans="2:8" x14ac:dyDescent="0.25">
      <c r="B130" s="46" t="s">
        <v>151</v>
      </c>
      <c r="C130" s="46" t="s">
        <v>148</v>
      </c>
      <c r="D130" s="47">
        <v>643.12447584999995</v>
      </c>
      <c r="E130" s="47" t="s">
        <v>315</v>
      </c>
      <c r="G130" s="106"/>
      <c r="H130" s="106"/>
    </row>
    <row r="131" spans="2:8" x14ac:dyDescent="0.25">
      <c r="B131" s="48" t="s">
        <v>152</v>
      </c>
      <c r="C131" s="48" t="s">
        <v>124</v>
      </c>
      <c r="D131" s="49">
        <v>80.118743639999991</v>
      </c>
      <c r="E131" s="49">
        <v>95.048400000000001</v>
      </c>
      <c r="G131" s="106"/>
      <c r="H131" s="106"/>
    </row>
    <row r="132" spans="2:8" x14ac:dyDescent="0.25">
      <c r="B132" s="46" t="s">
        <v>153</v>
      </c>
      <c r="C132" s="46" t="s">
        <v>122</v>
      </c>
      <c r="D132" s="47">
        <v>97.012303059999994</v>
      </c>
      <c r="E132" s="47">
        <v>115.0819</v>
      </c>
      <c r="G132" s="106"/>
      <c r="H132" s="106"/>
    </row>
    <row r="133" spans="2:8" x14ac:dyDescent="0.25">
      <c r="B133" s="48" t="s">
        <v>154</v>
      </c>
      <c r="C133" s="48" t="s">
        <v>155</v>
      </c>
      <c r="D133" s="49">
        <v>242.88043029000002</v>
      </c>
      <c r="E133" s="49">
        <v>288.12190000000004</v>
      </c>
      <c r="G133" s="106"/>
      <c r="H133" s="106"/>
    </row>
    <row r="134" spans="2:8" x14ac:dyDescent="0.25">
      <c r="B134" s="46" t="s">
        <v>156</v>
      </c>
      <c r="C134" s="46" t="s">
        <v>157</v>
      </c>
      <c r="D134" s="47">
        <v>546.47277270000006</v>
      </c>
      <c r="E134" s="47">
        <v>648.27170000000001</v>
      </c>
      <c r="G134" s="106"/>
      <c r="H134" s="106"/>
    </row>
    <row r="135" spans="2:8" x14ac:dyDescent="0.25">
      <c r="B135" s="48" t="s">
        <v>158</v>
      </c>
      <c r="C135" s="48" t="s">
        <v>159</v>
      </c>
      <c r="D135" s="49">
        <v>658.57563562999997</v>
      </c>
      <c r="E135" s="49">
        <v>781.255</v>
      </c>
      <c r="G135" s="106"/>
      <c r="H135" s="106"/>
    </row>
    <row r="136" spans="2:8" x14ac:dyDescent="0.25">
      <c r="B136" s="46" t="s">
        <v>160</v>
      </c>
      <c r="C136" s="46" t="s">
        <v>161</v>
      </c>
      <c r="D136" s="47">
        <v>607.19561209000005</v>
      </c>
      <c r="E136" s="47">
        <v>720.29960000000005</v>
      </c>
      <c r="G136" s="106"/>
      <c r="H136" s="106"/>
    </row>
    <row r="137" spans="2:8" x14ac:dyDescent="0.25">
      <c r="B137" s="48" t="s">
        <v>162</v>
      </c>
      <c r="C137" s="48" t="s">
        <v>14</v>
      </c>
      <c r="D137" s="49">
        <v>720.72994739000012</v>
      </c>
      <c r="E137" s="49">
        <v>854.9824000000001</v>
      </c>
      <c r="G137" s="106"/>
      <c r="H137" s="106"/>
    </row>
    <row r="138" spans="2:8" x14ac:dyDescent="0.25">
      <c r="B138" s="46" t="s">
        <v>163</v>
      </c>
      <c r="C138" s="46" t="s">
        <v>164</v>
      </c>
      <c r="D138" s="47">
        <v>661.08890773000007</v>
      </c>
      <c r="E138" s="47">
        <v>784.23169999999993</v>
      </c>
      <c r="G138" s="106"/>
      <c r="H138" s="106"/>
    </row>
    <row r="139" spans="2:8" x14ac:dyDescent="0.25">
      <c r="B139" s="48" t="s">
        <v>165</v>
      </c>
      <c r="C139" s="48" t="s">
        <v>166</v>
      </c>
      <c r="D139" s="49">
        <v>818.10285036000005</v>
      </c>
      <c r="E139" s="49">
        <v>970.48660000000007</v>
      </c>
      <c r="G139" s="106"/>
      <c r="H139" s="106"/>
    </row>
    <row r="140" spans="2:8" x14ac:dyDescent="0.25">
      <c r="B140" s="46" t="s">
        <v>167</v>
      </c>
      <c r="C140" s="46" t="s">
        <v>168</v>
      </c>
      <c r="D140" s="47">
        <v>740.13677890999998</v>
      </c>
      <c r="E140" s="47">
        <v>878.00289999999995</v>
      </c>
      <c r="G140" s="106"/>
      <c r="H140" s="106"/>
    </row>
    <row r="141" spans="2:8" x14ac:dyDescent="0.25">
      <c r="B141" s="48" t="s">
        <v>169</v>
      </c>
      <c r="C141" s="48" t="s">
        <v>170</v>
      </c>
      <c r="D141" s="49">
        <v>942.05087397</v>
      </c>
      <c r="E141" s="49">
        <v>1117.5294000000001</v>
      </c>
      <c r="G141" s="106"/>
      <c r="H141" s="106"/>
    </row>
    <row r="142" spans="2:8" x14ac:dyDescent="0.25">
      <c r="B142" s="46" t="s">
        <v>171</v>
      </c>
      <c r="C142" s="46" t="s">
        <v>172</v>
      </c>
      <c r="D142" s="47">
        <v>1068.8836968600001</v>
      </c>
      <c r="E142" s="47">
        <v>1267.9918</v>
      </c>
      <c r="G142" s="106"/>
      <c r="H142" s="106"/>
    </row>
    <row r="143" spans="2:8" x14ac:dyDescent="0.25">
      <c r="B143" s="48" t="s">
        <v>173</v>
      </c>
      <c r="C143" s="48" t="s">
        <v>174</v>
      </c>
      <c r="D143" s="49">
        <v>418.56907734999999</v>
      </c>
      <c r="E143" s="49">
        <v>496.54239999999999</v>
      </c>
      <c r="G143" s="106"/>
      <c r="H143" s="106"/>
    </row>
    <row r="144" spans="2:8" x14ac:dyDescent="0.25">
      <c r="B144" s="46" t="s">
        <v>175</v>
      </c>
      <c r="C144" s="46" t="s">
        <v>174</v>
      </c>
      <c r="D144" s="47">
        <v>567.67167649999999</v>
      </c>
      <c r="E144" s="47">
        <v>673.41399999999999</v>
      </c>
      <c r="G144" s="106"/>
      <c r="H144" s="106"/>
    </row>
    <row r="145" spans="2:8" x14ac:dyDescent="0.25">
      <c r="B145" s="48" t="s">
        <v>176</v>
      </c>
      <c r="C145" s="48" t="s">
        <v>177</v>
      </c>
      <c r="D145" s="49">
        <v>367.91025363000006</v>
      </c>
      <c r="E145" s="49">
        <v>436.44190000000003</v>
      </c>
      <c r="G145" s="106"/>
      <c r="H145" s="106"/>
    </row>
    <row r="146" spans="2:8" x14ac:dyDescent="0.25">
      <c r="B146" s="46" t="s">
        <v>178</v>
      </c>
      <c r="C146" s="46" t="s">
        <v>179</v>
      </c>
      <c r="D146" s="47">
        <v>573.41942052000002</v>
      </c>
      <c r="E146" s="47">
        <v>680.23259999999993</v>
      </c>
      <c r="G146" s="106"/>
      <c r="H146" s="106"/>
    </row>
    <row r="147" spans="2:8" x14ac:dyDescent="0.25">
      <c r="B147" s="48" t="s">
        <v>180</v>
      </c>
      <c r="C147" s="48" t="s">
        <v>181</v>
      </c>
      <c r="D147" s="49">
        <v>529.2295406400001</v>
      </c>
      <c r="E147" s="49">
        <v>627.81589999999994</v>
      </c>
      <c r="G147" s="106"/>
      <c r="H147" s="106"/>
    </row>
    <row r="148" spans="2:8" x14ac:dyDescent="0.25">
      <c r="B148" s="46" t="s">
        <v>182</v>
      </c>
      <c r="C148" s="46" t="s">
        <v>183</v>
      </c>
      <c r="D148" s="47">
        <v>552.58111662999988</v>
      </c>
      <c r="E148" s="47">
        <v>655.51259999999991</v>
      </c>
      <c r="G148" s="106"/>
      <c r="H148" s="106"/>
    </row>
    <row r="149" spans="2:8" x14ac:dyDescent="0.25">
      <c r="B149" s="48" t="s">
        <v>184</v>
      </c>
      <c r="C149" s="48" t="s">
        <v>185</v>
      </c>
      <c r="D149" s="49">
        <v>664.6839795599999</v>
      </c>
      <c r="E149" s="49">
        <v>788.49590000000001</v>
      </c>
      <c r="G149" s="106"/>
      <c r="H149" s="106"/>
    </row>
    <row r="150" spans="2:8" x14ac:dyDescent="0.25">
      <c r="B150" s="46" t="s">
        <v>186</v>
      </c>
      <c r="C150" s="46" t="s">
        <v>187</v>
      </c>
      <c r="D150" s="47">
        <v>745.16332310999996</v>
      </c>
      <c r="E150" s="47">
        <v>883.96659999999997</v>
      </c>
      <c r="G150" s="106"/>
      <c r="H150" s="106"/>
    </row>
    <row r="151" spans="2:8" x14ac:dyDescent="0.25">
      <c r="B151" s="48" t="s">
        <v>188</v>
      </c>
      <c r="C151" s="48" t="s">
        <v>189</v>
      </c>
      <c r="D151" s="49">
        <v>846.48097055000005</v>
      </c>
      <c r="E151" s="49">
        <v>1004.1573</v>
      </c>
      <c r="G151" s="106"/>
      <c r="H151" s="106"/>
    </row>
    <row r="152" spans="2:8" x14ac:dyDescent="0.25">
      <c r="B152" s="46" t="s">
        <v>190</v>
      </c>
      <c r="C152" s="46" t="s">
        <v>191</v>
      </c>
      <c r="D152" s="47">
        <v>976.54826535999996</v>
      </c>
      <c r="E152" s="47">
        <v>1158.4512999999999</v>
      </c>
      <c r="G152" s="106"/>
      <c r="H152" s="106"/>
    </row>
    <row r="153" spans="2:8" x14ac:dyDescent="0.25">
      <c r="B153" s="48" t="s">
        <v>192</v>
      </c>
      <c r="C153" s="48" t="s">
        <v>193</v>
      </c>
      <c r="D153" s="49">
        <v>88.030087120000005</v>
      </c>
      <c r="E153" s="49">
        <v>104.42139999999999</v>
      </c>
      <c r="G153" s="106"/>
      <c r="H153" s="106"/>
    </row>
    <row r="154" spans="2:8" x14ac:dyDescent="0.25">
      <c r="B154" s="46" t="s">
        <v>194</v>
      </c>
      <c r="C154" s="46" t="s">
        <v>195</v>
      </c>
      <c r="D154" s="47">
        <v>37.371263400000011</v>
      </c>
      <c r="E154" s="47">
        <v>44.331199999999995</v>
      </c>
      <c r="G154" s="106"/>
      <c r="H154" s="106"/>
    </row>
    <row r="155" spans="2:8" x14ac:dyDescent="0.25">
      <c r="B155" s="48" t="s">
        <v>196</v>
      </c>
      <c r="C155" s="48" t="s">
        <v>197</v>
      </c>
      <c r="D155" s="49">
        <v>497.25634861999998</v>
      </c>
      <c r="E155" s="49">
        <v>589.88100000000009</v>
      </c>
      <c r="G155" s="106"/>
      <c r="H155" s="106"/>
    </row>
    <row r="156" spans="2:8" x14ac:dyDescent="0.25">
      <c r="B156" s="46" t="s">
        <v>198</v>
      </c>
      <c r="C156" s="46" t="s">
        <v>199</v>
      </c>
      <c r="D156" s="47">
        <v>375.46099720000001</v>
      </c>
      <c r="E156" s="47">
        <v>445.39260000000002</v>
      </c>
      <c r="G156" s="106"/>
      <c r="H156" s="106"/>
    </row>
    <row r="157" spans="2:8" x14ac:dyDescent="0.25">
      <c r="B157" s="48" t="s">
        <v>200</v>
      </c>
      <c r="C157" s="48" t="s">
        <v>201</v>
      </c>
      <c r="D157" s="49">
        <v>25.864848090000002</v>
      </c>
      <c r="E157" s="49">
        <v>30.683699999999998</v>
      </c>
      <c r="G157" s="106"/>
      <c r="H157" s="106"/>
    </row>
    <row r="158" spans="2:8" x14ac:dyDescent="0.25">
      <c r="B158" s="46" t="s">
        <v>202</v>
      </c>
      <c r="C158" s="46" t="s">
        <v>203</v>
      </c>
      <c r="D158" s="47">
        <v>117.49000703999999</v>
      </c>
      <c r="E158" s="47" t="s">
        <v>315</v>
      </c>
      <c r="G158" s="106"/>
      <c r="H158" s="106"/>
    </row>
    <row r="159" spans="2:8" x14ac:dyDescent="0.25">
      <c r="B159" s="48" t="s">
        <v>204</v>
      </c>
      <c r="C159" s="48" t="s">
        <v>205</v>
      </c>
      <c r="D159" s="49">
        <v>147.67112678000001</v>
      </c>
      <c r="E159" s="49" t="s">
        <v>315</v>
      </c>
      <c r="G159" s="106"/>
      <c r="H159" s="106"/>
    </row>
    <row r="160" spans="2:8" x14ac:dyDescent="0.25">
      <c r="B160" s="46" t="s">
        <v>206</v>
      </c>
      <c r="C160" s="46" t="s">
        <v>207</v>
      </c>
      <c r="D160" s="47">
        <v>211.61751081999998</v>
      </c>
      <c r="E160" s="47" t="s">
        <v>315</v>
      </c>
      <c r="G160" s="106"/>
      <c r="H160" s="106"/>
    </row>
    <row r="161" spans="2:8" x14ac:dyDescent="0.25">
      <c r="B161" s="48" t="s">
        <v>208</v>
      </c>
      <c r="C161" s="48" t="s">
        <v>209</v>
      </c>
      <c r="D161" s="49">
        <v>286.70971026000001</v>
      </c>
      <c r="E161" s="49">
        <v>340.11629999999997</v>
      </c>
      <c r="G161" s="106"/>
      <c r="H161" s="106"/>
    </row>
    <row r="162" spans="2:8" x14ac:dyDescent="0.25">
      <c r="B162" s="46" t="s">
        <v>210</v>
      </c>
      <c r="C162" s="46" t="s">
        <v>211</v>
      </c>
      <c r="D162" s="47">
        <v>359.28863759999996</v>
      </c>
      <c r="E162" s="47">
        <v>426.214</v>
      </c>
      <c r="G162" s="106"/>
      <c r="H162" s="106"/>
    </row>
    <row r="163" spans="2:8" x14ac:dyDescent="0.25">
      <c r="B163" s="48" t="s">
        <v>212</v>
      </c>
      <c r="C163" s="48" t="s">
        <v>213</v>
      </c>
      <c r="D163" s="49">
        <v>427.55129328999993</v>
      </c>
      <c r="E163" s="49">
        <v>507.19260000000003</v>
      </c>
      <c r="G163" s="106"/>
      <c r="H163" s="106"/>
    </row>
    <row r="164" spans="2:8" x14ac:dyDescent="0.25">
      <c r="B164" s="46" t="s">
        <v>214</v>
      </c>
      <c r="C164" s="46" t="s">
        <v>215</v>
      </c>
      <c r="D164" s="47">
        <v>322.99917392999998</v>
      </c>
      <c r="E164" s="47">
        <v>383.1703</v>
      </c>
      <c r="G164" s="106"/>
      <c r="H164" s="106"/>
    </row>
    <row r="165" spans="2:8" x14ac:dyDescent="0.25">
      <c r="B165" s="48" t="s">
        <v>216</v>
      </c>
      <c r="C165" s="48" t="s">
        <v>217</v>
      </c>
      <c r="D165" s="49">
        <v>398.45197328</v>
      </c>
      <c r="E165" s="49">
        <v>472.66699999999997</v>
      </c>
      <c r="G165" s="106"/>
      <c r="H165" s="106"/>
    </row>
    <row r="166" spans="2:8" x14ac:dyDescent="0.25">
      <c r="B166" s="46" t="s">
        <v>218</v>
      </c>
      <c r="C166" s="46" t="s">
        <v>213</v>
      </c>
      <c r="D166" s="47">
        <v>421.08234944999998</v>
      </c>
      <c r="E166" s="47">
        <v>499.51910000000004</v>
      </c>
      <c r="G166" s="106"/>
      <c r="H166" s="106"/>
    </row>
    <row r="167" spans="2:8" x14ac:dyDescent="0.25">
      <c r="B167" s="48" t="s">
        <v>219</v>
      </c>
      <c r="C167" s="48" t="s">
        <v>220</v>
      </c>
      <c r="D167" s="49">
        <v>168.14883076000001</v>
      </c>
      <c r="E167" s="49">
        <v>199.46979999999999</v>
      </c>
      <c r="G167" s="106"/>
      <c r="H167" s="106"/>
    </row>
    <row r="168" spans="2:8" x14ac:dyDescent="0.25">
      <c r="B168" s="46" t="s">
        <v>221</v>
      </c>
      <c r="C168" s="46" t="s">
        <v>222</v>
      </c>
      <c r="D168" s="47">
        <v>42.758407510000005</v>
      </c>
      <c r="E168" s="47">
        <v>50.717200000000005</v>
      </c>
      <c r="G168" s="106"/>
      <c r="H168" s="106"/>
    </row>
    <row r="169" spans="2:8" x14ac:dyDescent="0.25">
      <c r="B169" s="48" t="s">
        <v>223</v>
      </c>
      <c r="C169" s="48" t="s">
        <v>220</v>
      </c>
      <c r="D169" s="49">
        <v>178.56251907000001</v>
      </c>
      <c r="E169" s="49">
        <v>211.82980000000001</v>
      </c>
      <c r="G169" s="106"/>
      <c r="H169" s="106"/>
    </row>
    <row r="170" spans="2:8" x14ac:dyDescent="0.25">
      <c r="B170" s="46" t="s">
        <v>224</v>
      </c>
      <c r="C170" s="46" t="s">
        <v>220</v>
      </c>
      <c r="D170" s="47">
        <v>142.63365530999999</v>
      </c>
      <c r="E170" s="47">
        <v>169.20840000000001</v>
      </c>
      <c r="G170" s="106"/>
      <c r="H170" s="106"/>
    </row>
    <row r="171" spans="2:8" x14ac:dyDescent="0.25">
      <c r="B171" s="48" t="s">
        <v>225</v>
      </c>
      <c r="C171" s="48" t="s">
        <v>226</v>
      </c>
      <c r="D171" s="49">
        <v>136.17563874000001</v>
      </c>
      <c r="E171" s="49">
        <v>161.53490000000002</v>
      </c>
      <c r="G171" s="106"/>
      <c r="H171" s="106"/>
    </row>
    <row r="172" spans="2:8" x14ac:dyDescent="0.25">
      <c r="B172" s="46" t="s">
        <v>227</v>
      </c>
      <c r="C172" s="46" t="s">
        <v>228</v>
      </c>
      <c r="D172" s="47">
        <v>173.17537496</v>
      </c>
      <c r="E172" s="47">
        <v>205.43349999999998</v>
      </c>
      <c r="G172" s="106"/>
      <c r="H172" s="106"/>
    </row>
    <row r="173" spans="2:8" x14ac:dyDescent="0.25">
      <c r="B173" s="48" t="s">
        <v>229</v>
      </c>
      <c r="C173" s="48" t="s">
        <v>230</v>
      </c>
      <c r="D173" s="49">
        <v>211.97811073000003</v>
      </c>
      <c r="E173" s="49">
        <v>251.46419999999998</v>
      </c>
      <c r="G173" s="106"/>
      <c r="H173" s="106"/>
    </row>
    <row r="174" spans="2:8" x14ac:dyDescent="0.25">
      <c r="B174" s="46" t="s">
        <v>231</v>
      </c>
      <c r="C174" s="46" t="s">
        <v>232</v>
      </c>
      <c r="D174" s="47">
        <v>293.53925400999998</v>
      </c>
      <c r="E174" s="47">
        <v>348.21209999999996</v>
      </c>
      <c r="G174" s="106"/>
      <c r="H174" s="106"/>
    </row>
    <row r="175" spans="2:8" x14ac:dyDescent="0.25">
      <c r="B175" s="48" t="s">
        <v>233</v>
      </c>
      <c r="C175" s="48" t="s">
        <v>234</v>
      </c>
      <c r="D175" s="49">
        <v>309.35101370000001</v>
      </c>
      <c r="E175" s="49">
        <v>366.96839999999997</v>
      </c>
      <c r="G175" s="106"/>
      <c r="H175" s="106"/>
    </row>
    <row r="176" spans="2:8" x14ac:dyDescent="0.25">
      <c r="B176" s="46" t="s">
        <v>235</v>
      </c>
      <c r="C176" s="46" t="s">
        <v>236</v>
      </c>
      <c r="D176" s="47">
        <v>365.39698153000001</v>
      </c>
      <c r="E176" s="47">
        <v>433.45490000000001</v>
      </c>
      <c r="G176" s="106"/>
      <c r="H176" s="106"/>
    </row>
    <row r="177" spans="1:8" x14ac:dyDescent="0.25">
      <c r="B177" s="48" t="s">
        <v>237</v>
      </c>
      <c r="C177" s="48" t="s">
        <v>238</v>
      </c>
      <c r="D177" s="49">
        <v>54.975095370000005</v>
      </c>
      <c r="E177" s="49">
        <v>65.209299999999999</v>
      </c>
      <c r="G177" s="106"/>
      <c r="H177" s="106"/>
    </row>
    <row r="178" spans="1:8" x14ac:dyDescent="0.25">
      <c r="B178" s="46" t="s">
        <v>239</v>
      </c>
      <c r="C178" s="46" t="s">
        <v>84</v>
      </c>
      <c r="D178" s="47">
        <v>1745.0631644600001</v>
      </c>
      <c r="E178" s="47" t="s">
        <v>315</v>
      </c>
      <c r="G178" s="106"/>
      <c r="H178" s="106"/>
    </row>
    <row r="179" spans="1:8" x14ac:dyDescent="0.25">
      <c r="B179" s="48" t="s">
        <v>240</v>
      </c>
      <c r="C179" s="48" t="s">
        <v>84</v>
      </c>
      <c r="D179" s="49">
        <v>385.87468551000001</v>
      </c>
      <c r="E179" s="49" t="s">
        <v>315</v>
      </c>
      <c r="G179" s="106"/>
      <c r="H179" s="106"/>
    </row>
    <row r="180" spans="1:8" x14ac:dyDescent="0.25">
      <c r="B180" s="46" t="s">
        <v>241</v>
      </c>
      <c r="C180" s="46" t="s">
        <v>242</v>
      </c>
      <c r="D180" s="47">
        <v>300.72939766999997</v>
      </c>
      <c r="E180" s="47">
        <v>356.7405</v>
      </c>
      <c r="G180" s="106"/>
      <c r="H180" s="106"/>
    </row>
    <row r="181" spans="1:8" x14ac:dyDescent="0.25">
      <c r="B181" s="48" t="s">
        <v>243</v>
      </c>
      <c r="C181" s="48" t="s">
        <v>146</v>
      </c>
      <c r="D181" s="49">
        <v>457.37181311999996</v>
      </c>
      <c r="E181" s="49" t="s">
        <v>315</v>
      </c>
      <c r="G181" s="106"/>
      <c r="H181" s="106"/>
    </row>
    <row r="182" spans="1:8" x14ac:dyDescent="0.25">
      <c r="B182" s="46" t="s">
        <v>244</v>
      </c>
      <c r="C182" s="46" t="s">
        <v>146</v>
      </c>
      <c r="D182" s="47">
        <v>519.17645224</v>
      </c>
      <c r="E182" s="47" t="s">
        <v>315</v>
      </c>
      <c r="G182" s="106"/>
      <c r="H182" s="106"/>
    </row>
    <row r="183" spans="1:8" x14ac:dyDescent="0.25">
      <c r="B183" s="48" t="s">
        <v>245</v>
      </c>
      <c r="C183" s="48" t="s">
        <v>246</v>
      </c>
      <c r="D183" s="49">
        <v>102.03884726</v>
      </c>
      <c r="E183" s="49" t="s">
        <v>315</v>
      </c>
      <c r="G183" s="106"/>
      <c r="H183" s="106"/>
    </row>
    <row r="184" spans="1:8" x14ac:dyDescent="0.25">
      <c r="B184" s="46" t="s">
        <v>247</v>
      </c>
      <c r="C184" s="46" t="s">
        <v>248</v>
      </c>
      <c r="D184" s="47">
        <v>37.371263400000011</v>
      </c>
      <c r="E184" s="47" t="s">
        <v>315</v>
      </c>
      <c r="G184" s="106"/>
      <c r="H184" s="106"/>
    </row>
    <row r="185" spans="1:8" x14ac:dyDescent="0.25">
      <c r="B185" s="48" t="s">
        <v>249</v>
      </c>
      <c r="C185" s="48" t="s">
        <v>146</v>
      </c>
      <c r="D185" s="49">
        <v>450.55319663999995</v>
      </c>
      <c r="E185" s="49" t="s">
        <v>315</v>
      </c>
      <c r="G185" s="106"/>
      <c r="H185" s="106"/>
    </row>
    <row r="186" spans="1:8" x14ac:dyDescent="0.25">
      <c r="A186" t="s">
        <v>406</v>
      </c>
      <c r="B186" s="50" t="s">
        <v>319</v>
      </c>
      <c r="C186" s="50" t="s">
        <v>320</v>
      </c>
      <c r="D186" s="51">
        <v>796.14996493000001</v>
      </c>
      <c r="E186" s="51">
        <v>838.8732</v>
      </c>
      <c r="G186" s="106"/>
      <c r="H186" s="106"/>
    </row>
    <row r="187" spans="1:8" x14ac:dyDescent="0.25">
      <c r="B187" s="52" t="s">
        <v>321</v>
      </c>
      <c r="C187" s="52" t="s">
        <v>322</v>
      </c>
      <c r="D187" s="53">
        <v>806.39974418999998</v>
      </c>
      <c r="E187" s="53">
        <v>866.04460000000006</v>
      </c>
      <c r="G187" s="106"/>
      <c r="H187" s="106"/>
    </row>
    <row r="188" spans="1:8" x14ac:dyDescent="0.25">
      <c r="B188" s="50" t="s">
        <v>323</v>
      </c>
      <c r="C188" s="50" t="s">
        <v>324</v>
      </c>
      <c r="D188" s="51">
        <v>871.60276427999997</v>
      </c>
      <c r="E188" s="51">
        <v>928.38020000000006</v>
      </c>
      <c r="G188" s="106"/>
      <c r="H188" s="106"/>
    </row>
    <row r="189" spans="1:8" x14ac:dyDescent="0.25">
      <c r="B189" s="52" t="s">
        <v>325</v>
      </c>
      <c r="C189" s="52" t="s">
        <v>326</v>
      </c>
      <c r="D189" s="53">
        <v>857.22247696000011</v>
      </c>
      <c r="E189" s="53">
        <v>911.32339999999999</v>
      </c>
      <c r="G189" s="106"/>
      <c r="H189" s="106"/>
    </row>
    <row r="190" spans="1:8" x14ac:dyDescent="0.25">
      <c r="B190" s="50" t="s">
        <v>327</v>
      </c>
      <c r="C190" s="50" t="s">
        <v>326</v>
      </c>
      <c r="D190" s="51">
        <v>907.53162803999999</v>
      </c>
      <c r="E190" s="51">
        <v>971.00160000000005</v>
      </c>
      <c r="G190" s="106"/>
      <c r="H190" s="106"/>
    </row>
    <row r="191" spans="1:8" x14ac:dyDescent="0.25">
      <c r="B191" s="52" t="s">
        <v>328</v>
      </c>
      <c r="C191" s="52" t="s">
        <v>329</v>
      </c>
      <c r="D191" s="53">
        <v>849.05980626999997</v>
      </c>
      <c r="E191" s="53">
        <v>907.13130000000001</v>
      </c>
      <c r="G191" s="106"/>
      <c r="H191" s="106"/>
    </row>
    <row r="192" spans="1:8" x14ac:dyDescent="0.25">
      <c r="B192" s="50" t="s">
        <v>330</v>
      </c>
      <c r="C192" s="50" t="s">
        <v>329</v>
      </c>
      <c r="D192" s="51">
        <v>920.91753378999999</v>
      </c>
      <c r="E192" s="51">
        <v>992.3741</v>
      </c>
      <c r="G192" s="106"/>
      <c r="H192" s="106"/>
    </row>
    <row r="193" spans="2:8" x14ac:dyDescent="0.25">
      <c r="B193" s="52" t="s">
        <v>331</v>
      </c>
      <c r="C193" s="52" t="s">
        <v>332</v>
      </c>
      <c r="D193" s="53">
        <v>1169.2834536199998</v>
      </c>
      <c r="E193" s="53">
        <v>1296.5228</v>
      </c>
      <c r="G193" s="106"/>
      <c r="H193" s="106"/>
    </row>
    <row r="194" spans="2:8" x14ac:dyDescent="0.25">
      <c r="B194" s="50" t="s">
        <v>333</v>
      </c>
      <c r="C194" s="50" t="s">
        <v>334</v>
      </c>
      <c r="D194" s="51">
        <v>61.083439300000002</v>
      </c>
      <c r="E194" s="51" t="e">
        <v>#VALUE!</v>
      </c>
      <c r="G194" s="106"/>
      <c r="H194" s="106"/>
    </row>
    <row r="195" spans="2:8" x14ac:dyDescent="0.25">
      <c r="B195" s="52" t="s">
        <v>335</v>
      </c>
      <c r="C195" s="52" t="s">
        <v>336</v>
      </c>
      <c r="D195" s="53">
        <v>75.452799349999992</v>
      </c>
      <c r="E195" s="53">
        <v>89.507000000000005</v>
      </c>
      <c r="G195" s="106"/>
      <c r="H195" s="106"/>
    </row>
    <row r="196" spans="2:8" x14ac:dyDescent="0.25">
      <c r="B196" s="50" t="s">
        <v>337</v>
      </c>
      <c r="C196" s="50" t="s">
        <v>336</v>
      </c>
      <c r="D196" s="51">
        <v>53.893295639999998</v>
      </c>
      <c r="E196" s="51">
        <v>63.932099999999998</v>
      </c>
      <c r="G196" s="106"/>
      <c r="H196" s="106"/>
    </row>
    <row r="197" spans="2:8" x14ac:dyDescent="0.25">
      <c r="B197" s="52" t="s">
        <v>338</v>
      </c>
      <c r="C197" s="52" t="s">
        <v>339</v>
      </c>
      <c r="D197" s="53">
        <v>273.06155002999998</v>
      </c>
      <c r="E197" s="53" t="s">
        <v>315</v>
      </c>
      <c r="G197" s="106"/>
      <c r="H197" s="106"/>
    </row>
    <row r="198" spans="2:8" x14ac:dyDescent="0.25">
      <c r="B198" s="50" t="s">
        <v>340</v>
      </c>
      <c r="C198" s="50" t="s">
        <v>339</v>
      </c>
      <c r="D198" s="51">
        <v>431.14636511999998</v>
      </c>
      <c r="E198" s="51" t="s">
        <v>315</v>
      </c>
      <c r="G198" s="106"/>
      <c r="H198" s="106"/>
    </row>
    <row r="199" spans="2:8" x14ac:dyDescent="0.25">
      <c r="B199" s="52" t="s">
        <v>341</v>
      </c>
      <c r="C199" s="52" t="s">
        <v>342</v>
      </c>
      <c r="D199" s="53">
        <v>922.93907874000001</v>
      </c>
      <c r="E199" s="53">
        <v>999.5326</v>
      </c>
      <c r="G199" s="106"/>
      <c r="H199" s="106"/>
    </row>
    <row r="200" spans="2:8" x14ac:dyDescent="0.25">
      <c r="B200" s="50" t="s">
        <v>343</v>
      </c>
      <c r="C200" s="50" t="s">
        <v>344</v>
      </c>
      <c r="D200" s="51">
        <v>918.30591626000012</v>
      </c>
      <c r="E200" s="51">
        <v>1003.9204</v>
      </c>
      <c r="G200" s="106"/>
      <c r="H200" s="106"/>
    </row>
    <row r="201" spans="2:8" x14ac:dyDescent="0.25">
      <c r="B201" s="52" t="s">
        <v>345</v>
      </c>
      <c r="C201" s="52" t="s">
        <v>346</v>
      </c>
      <c r="D201" s="53">
        <v>919.35493417999999</v>
      </c>
      <c r="E201" s="53">
        <v>995.27869999999996</v>
      </c>
      <c r="G201" s="106"/>
      <c r="H201" s="106"/>
    </row>
    <row r="202" spans="2:8" x14ac:dyDescent="0.25">
      <c r="B202" s="50" t="s">
        <v>347</v>
      </c>
      <c r="C202" s="50" t="s">
        <v>348</v>
      </c>
      <c r="D202" s="51">
        <v>914.71084443000007</v>
      </c>
      <c r="E202" s="51">
        <v>999.65620000000001</v>
      </c>
      <c r="G202" s="106"/>
      <c r="H202" s="106"/>
    </row>
    <row r="203" spans="2:8" x14ac:dyDescent="0.25">
      <c r="B203" s="52" t="s">
        <v>349</v>
      </c>
      <c r="C203" s="52" t="s">
        <v>350</v>
      </c>
      <c r="D203" s="53">
        <v>958.86794250000003</v>
      </c>
      <c r="E203" s="53">
        <v>1042.154</v>
      </c>
      <c r="G203" s="106"/>
      <c r="H203" s="106"/>
    </row>
    <row r="204" spans="2:8" x14ac:dyDescent="0.25">
      <c r="B204" s="50" t="s">
        <v>351</v>
      </c>
      <c r="C204" s="50" t="s">
        <v>352</v>
      </c>
      <c r="D204" s="51">
        <v>955.28379794</v>
      </c>
      <c r="E204" s="51">
        <v>1037.9001000000001</v>
      </c>
      <c r="G204" s="106"/>
      <c r="H204" s="106"/>
    </row>
    <row r="205" spans="2:8" x14ac:dyDescent="0.25">
      <c r="B205" s="52" t="s">
        <v>353</v>
      </c>
      <c r="C205" s="52" t="s">
        <v>354</v>
      </c>
      <c r="D205" s="53">
        <v>1235.5245643600001</v>
      </c>
      <c r="E205" s="53">
        <v>1370.3429000000001</v>
      </c>
      <c r="G205" s="106"/>
      <c r="H205" s="106"/>
    </row>
    <row r="206" spans="2:8" x14ac:dyDescent="0.25">
      <c r="B206" s="50" t="s">
        <v>355</v>
      </c>
      <c r="C206" s="50" t="s">
        <v>356</v>
      </c>
      <c r="D206" s="51">
        <v>575.9326926199999</v>
      </c>
      <c r="E206" s="51">
        <v>607.65880000000004</v>
      </c>
      <c r="G206" s="106"/>
      <c r="H206" s="106"/>
    </row>
    <row r="207" spans="2:8" x14ac:dyDescent="0.25">
      <c r="B207" s="52" t="s">
        <v>357</v>
      </c>
      <c r="C207" s="52" t="s">
        <v>358</v>
      </c>
      <c r="D207" s="53">
        <v>71.857727520000012</v>
      </c>
      <c r="E207" s="53">
        <v>85.242800000000003</v>
      </c>
      <c r="G207" s="106"/>
      <c r="H207" s="106"/>
    </row>
    <row r="208" spans="2:8" x14ac:dyDescent="0.25">
      <c r="B208" s="50" t="s">
        <v>359</v>
      </c>
      <c r="C208" s="50" t="s">
        <v>334</v>
      </c>
      <c r="D208" s="51">
        <v>79.047871179999987</v>
      </c>
      <c r="E208" s="51">
        <v>93.771200000000007</v>
      </c>
      <c r="G208" s="106"/>
      <c r="H208" s="106"/>
    </row>
    <row r="209" spans="1:8" x14ac:dyDescent="0.25">
      <c r="B209" s="52" t="s">
        <v>360</v>
      </c>
      <c r="C209" s="52" t="s">
        <v>361</v>
      </c>
      <c r="D209" s="53">
        <v>752.71406668000009</v>
      </c>
      <c r="E209" s="53" t="s">
        <v>315</v>
      </c>
      <c r="G209" s="106"/>
      <c r="H209" s="106"/>
    </row>
    <row r="210" spans="1:8" x14ac:dyDescent="0.25">
      <c r="B210" s="50" t="s">
        <v>362</v>
      </c>
      <c r="C210" s="50" t="s">
        <v>361</v>
      </c>
      <c r="D210" s="51">
        <v>964.33157749999998</v>
      </c>
      <c r="E210" s="51" t="s">
        <v>315</v>
      </c>
      <c r="G210" s="106"/>
      <c r="H210" s="106"/>
    </row>
    <row r="211" spans="1:8" x14ac:dyDescent="0.25">
      <c r="B211" s="52" t="s">
        <v>363</v>
      </c>
      <c r="C211" s="52" t="s">
        <v>361</v>
      </c>
      <c r="D211" s="53">
        <v>1371.7657667199996</v>
      </c>
      <c r="E211" s="53" t="s">
        <v>315</v>
      </c>
      <c r="G211" s="106"/>
      <c r="H211" s="106"/>
    </row>
    <row r="212" spans="1:8" x14ac:dyDescent="0.25">
      <c r="B212" s="50" t="s">
        <v>364</v>
      </c>
      <c r="C212" s="50" t="s">
        <v>365</v>
      </c>
      <c r="D212" s="51">
        <v>131.85936708999998</v>
      </c>
      <c r="E212" s="51">
        <v>156.41580000000002</v>
      </c>
      <c r="G212" s="106"/>
      <c r="H212" s="106"/>
    </row>
    <row r="213" spans="1:8" x14ac:dyDescent="0.25">
      <c r="B213" s="52" t="s">
        <v>366</v>
      </c>
      <c r="C213" s="52" t="s">
        <v>367</v>
      </c>
      <c r="D213" s="53">
        <v>123.23775105999999</v>
      </c>
      <c r="E213" s="53">
        <v>146.18790000000001</v>
      </c>
      <c r="G213" s="106"/>
      <c r="H213" s="106"/>
    </row>
    <row r="214" spans="1:8" x14ac:dyDescent="0.25">
      <c r="B214" s="50" t="s">
        <v>368</v>
      </c>
      <c r="C214" s="50" t="s">
        <v>369</v>
      </c>
      <c r="D214" s="51">
        <v>112.81313548</v>
      </c>
      <c r="E214" s="51">
        <v>133.8279</v>
      </c>
      <c r="G214" s="106"/>
      <c r="H214" s="106"/>
    </row>
    <row r="215" spans="1:8" x14ac:dyDescent="0.25">
      <c r="B215" s="52" t="s">
        <v>370</v>
      </c>
      <c r="C215" s="52" t="s">
        <v>371</v>
      </c>
      <c r="D215" s="53">
        <v>94.488103689999988</v>
      </c>
      <c r="E215" s="53">
        <v>112.0949</v>
      </c>
      <c r="G215" s="106"/>
      <c r="H215" s="106"/>
    </row>
    <row r="216" spans="1:8" x14ac:dyDescent="0.25">
      <c r="B216" s="50" t="s">
        <v>372</v>
      </c>
      <c r="C216" s="50" t="s">
        <v>373</v>
      </c>
      <c r="D216" s="51">
        <v>42.74</v>
      </c>
      <c r="E216" s="51">
        <v>53.79</v>
      </c>
      <c r="F216" s="102" t="s">
        <v>573</v>
      </c>
      <c r="G216" s="102" t="s">
        <v>574</v>
      </c>
      <c r="H216" s="102">
        <v>62</v>
      </c>
    </row>
    <row r="217" spans="1:8" x14ac:dyDescent="0.25">
      <c r="A217" t="s">
        <v>414</v>
      </c>
      <c r="B217" s="100" t="s">
        <v>415</v>
      </c>
      <c r="C217" s="101" t="s">
        <v>567</v>
      </c>
      <c r="D217" s="108">
        <f>F217*$H$216</f>
        <v>226.92000000000002</v>
      </c>
      <c r="E217" s="108"/>
      <c r="F217">
        <v>3.66</v>
      </c>
    </row>
    <row r="218" spans="1:8" x14ac:dyDescent="0.25">
      <c r="B218" s="100" t="s">
        <v>416</v>
      </c>
      <c r="C218" s="101" t="s">
        <v>568</v>
      </c>
      <c r="D218" s="108">
        <f t="shared" ref="D218:D236" si="0">F218*$H$216</f>
        <v>26.04</v>
      </c>
      <c r="E218" s="108"/>
      <c r="F218">
        <v>0.42</v>
      </c>
    </row>
    <row r="219" spans="1:8" x14ac:dyDescent="0.25">
      <c r="B219" s="100" t="s">
        <v>417</v>
      </c>
      <c r="C219" s="101" t="s">
        <v>569</v>
      </c>
      <c r="D219" s="108">
        <f t="shared" si="0"/>
        <v>264.12</v>
      </c>
      <c r="E219" s="108"/>
      <c r="F219">
        <v>4.26</v>
      </c>
    </row>
    <row r="220" spans="1:8" x14ac:dyDescent="0.25">
      <c r="B220" s="100" t="s">
        <v>418</v>
      </c>
      <c r="C220" s="101" t="s">
        <v>419</v>
      </c>
      <c r="D220" s="108">
        <f t="shared" si="0"/>
        <v>213.28</v>
      </c>
      <c r="E220" s="108"/>
      <c r="F220">
        <v>3.44</v>
      </c>
    </row>
    <row r="221" spans="1:8" x14ac:dyDescent="0.25">
      <c r="B221" s="100" t="s">
        <v>420</v>
      </c>
      <c r="C221" s="101" t="s">
        <v>421</v>
      </c>
      <c r="D221" s="108">
        <f t="shared" si="0"/>
        <v>162.44</v>
      </c>
      <c r="E221" s="108"/>
      <c r="F221">
        <v>2.62</v>
      </c>
    </row>
    <row r="222" spans="1:8" x14ac:dyDescent="0.25">
      <c r="B222" s="100" t="s">
        <v>422</v>
      </c>
      <c r="C222" s="101" t="s">
        <v>423</v>
      </c>
      <c r="D222" s="108">
        <f t="shared" si="0"/>
        <v>181.04</v>
      </c>
      <c r="E222" s="108"/>
      <c r="F222">
        <v>2.92</v>
      </c>
    </row>
    <row r="223" spans="1:8" x14ac:dyDescent="0.25">
      <c r="B223" s="100" t="s">
        <v>424</v>
      </c>
      <c r="C223" s="101" t="s">
        <v>425</v>
      </c>
      <c r="D223" s="108">
        <f t="shared" si="0"/>
        <v>60.14</v>
      </c>
      <c r="E223" s="108"/>
      <c r="F223">
        <v>0.97</v>
      </c>
    </row>
    <row r="224" spans="1:8" x14ac:dyDescent="0.25">
      <c r="B224" s="100" t="s">
        <v>426</v>
      </c>
      <c r="C224" s="101" t="s">
        <v>427</v>
      </c>
      <c r="D224" s="108">
        <f t="shared" si="0"/>
        <v>29.759999999999998</v>
      </c>
      <c r="E224" s="108"/>
      <c r="F224">
        <v>0.48</v>
      </c>
    </row>
    <row r="225" spans="2:6" x14ac:dyDescent="0.25">
      <c r="B225" s="100" t="s">
        <v>428</v>
      </c>
      <c r="C225" s="101" t="s">
        <v>429</v>
      </c>
      <c r="D225" s="108">
        <f t="shared" si="0"/>
        <v>39.68</v>
      </c>
      <c r="E225" s="108"/>
      <c r="F225">
        <v>0.64</v>
      </c>
    </row>
    <row r="226" spans="2:6" x14ac:dyDescent="0.25">
      <c r="B226" s="100" t="s">
        <v>430</v>
      </c>
      <c r="C226" s="101" t="s">
        <v>431</v>
      </c>
      <c r="D226" s="108">
        <f t="shared" si="0"/>
        <v>52.699999999999996</v>
      </c>
      <c r="E226" s="108"/>
      <c r="F226">
        <v>0.85</v>
      </c>
    </row>
    <row r="227" spans="2:6" x14ac:dyDescent="0.25">
      <c r="B227" s="100" t="s">
        <v>432</v>
      </c>
      <c r="C227" s="101" t="s">
        <v>433</v>
      </c>
      <c r="D227" s="108">
        <f t="shared" si="0"/>
        <v>9.92</v>
      </c>
      <c r="E227" s="108"/>
      <c r="F227">
        <v>0.16</v>
      </c>
    </row>
    <row r="228" spans="2:6" x14ac:dyDescent="0.25">
      <c r="B228" s="100" t="s">
        <v>448</v>
      </c>
      <c r="C228" s="103" t="s">
        <v>570</v>
      </c>
      <c r="D228" s="108">
        <f t="shared" si="0"/>
        <v>1271</v>
      </c>
      <c r="E228" s="108"/>
      <c r="F228">
        <v>20.5</v>
      </c>
    </row>
    <row r="229" spans="2:6" x14ac:dyDescent="0.25">
      <c r="B229" s="100" t="s">
        <v>434</v>
      </c>
      <c r="C229" s="101" t="s">
        <v>435</v>
      </c>
      <c r="D229" s="108">
        <f t="shared" si="0"/>
        <v>37.199999999999996</v>
      </c>
      <c r="E229" s="108"/>
      <c r="F229">
        <v>0.6</v>
      </c>
    </row>
    <row r="230" spans="2:6" x14ac:dyDescent="0.25">
      <c r="B230" s="100" t="s">
        <v>436</v>
      </c>
      <c r="C230" s="101" t="s">
        <v>437</v>
      </c>
      <c r="D230" s="108">
        <f t="shared" si="0"/>
        <v>106.64</v>
      </c>
      <c r="E230" s="108"/>
      <c r="F230">
        <v>1.72</v>
      </c>
    </row>
    <row r="231" spans="2:6" x14ac:dyDescent="0.25">
      <c r="B231" s="100" t="s">
        <v>438</v>
      </c>
      <c r="C231" s="101" t="s">
        <v>427</v>
      </c>
      <c r="D231" s="108">
        <f t="shared" si="0"/>
        <v>26.04</v>
      </c>
      <c r="E231" s="108"/>
      <c r="F231">
        <v>0.42</v>
      </c>
    </row>
    <row r="232" spans="2:6" x14ac:dyDescent="0.25">
      <c r="B232" s="104" t="s">
        <v>572</v>
      </c>
      <c r="C232" s="105" t="s">
        <v>571</v>
      </c>
      <c r="D232" s="108">
        <f t="shared" si="0"/>
        <v>1435.92</v>
      </c>
      <c r="E232" s="108"/>
      <c r="F232">
        <v>23.16</v>
      </c>
    </row>
    <row r="233" spans="2:6" x14ac:dyDescent="0.25">
      <c r="B233" s="100" t="s">
        <v>440</v>
      </c>
      <c r="C233" s="101" t="s">
        <v>439</v>
      </c>
      <c r="D233" s="108">
        <f t="shared" si="0"/>
        <v>295.12</v>
      </c>
      <c r="E233" s="108"/>
      <c r="F233">
        <v>4.76</v>
      </c>
    </row>
    <row r="234" spans="2:6" x14ac:dyDescent="0.25">
      <c r="B234" s="100" t="s">
        <v>441</v>
      </c>
      <c r="C234" s="101" t="s">
        <v>442</v>
      </c>
      <c r="D234" s="108">
        <f t="shared" si="0"/>
        <v>210.79999999999998</v>
      </c>
      <c r="E234" s="108"/>
      <c r="F234">
        <v>3.4</v>
      </c>
    </row>
    <row r="235" spans="2:6" x14ac:dyDescent="0.25">
      <c r="B235" s="100" t="s">
        <v>443</v>
      </c>
      <c r="C235" s="101" t="s">
        <v>444</v>
      </c>
      <c r="D235" s="108">
        <f t="shared" si="0"/>
        <v>234.98</v>
      </c>
      <c r="E235" s="108"/>
      <c r="F235">
        <v>3.79</v>
      </c>
    </row>
    <row r="236" spans="2:6" x14ac:dyDescent="0.25">
      <c r="B236" s="100" t="s">
        <v>445</v>
      </c>
      <c r="C236" s="101" t="s">
        <v>446</v>
      </c>
      <c r="D236" s="108">
        <f t="shared" si="0"/>
        <v>357.12</v>
      </c>
      <c r="E236" s="108"/>
      <c r="F236">
        <v>5.76</v>
      </c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Прайс Лист</vt:lpstr>
      <vt:lpstr>ALK-45</vt:lpstr>
      <vt:lpstr>ALK-C60</vt:lpstr>
      <vt:lpstr>ALK-F50</vt:lpstr>
      <vt:lpstr>ALK-AWD72 </vt:lpstr>
      <vt:lpstr>Фурнитура</vt:lpstr>
      <vt:lpstr>Форма заказа</vt:lpstr>
      <vt:lpstr>Данные</vt:lpstr>
      <vt:lpstr>Abe</vt:lpstr>
      <vt:lpstr>Table</vt:lpstr>
      <vt:lpstr>'Прайс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BotPC</cp:lastModifiedBy>
  <cp:lastPrinted>2022-08-10T07:31:17Z</cp:lastPrinted>
  <dcterms:created xsi:type="dcterms:W3CDTF">2006-09-16T00:00:00Z</dcterms:created>
  <dcterms:modified xsi:type="dcterms:W3CDTF">2022-08-10T07:36:06Z</dcterms:modified>
</cp:coreProperties>
</file>